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19320" windowHeight="1204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9" i="1" l="1"/>
  <c r="J51" i="1"/>
  <c r="E47" i="1"/>
  <c r="F18" i="1" l="1"/>
  <c r="J31" i="1" l="1"/>
  <c r="J60" i="1" s="1"/>
  <c r="K40" i="1"/>
  <c r="E20" i="1"/>
  <c r="P41" i="1"/>
  <c r="P42" i="1" s="1"/>
  <c r="F17" i="1"/>
  <c r="O41" i="1" l="1"/>
  <c r="O42" i="1" s="1"/>
  <c r="O60" i="1" s="1"/>
  <c r="I31" i="1"/>
  <c r="I60" i="1" s="1"/>
  <c r="E22" i="1"/>
  <c r="E21" i="1"/>
  <c r="D22" i="1"/>
  <c r="D21" i="1"/>
  <c r="F20" i="1"/>
  <c r="D20" i="1" l="1"/>
  <c r="G24" i="1" l="1"/>
  <c r="H24" i="1" l="1"/>
  <c r="F24" i="1"/>
  <c r="E23" i="1"/>
  <c r="D23" i="1" s="1"/>
  <c r="O59" i="1" l="1"/>
  <c r="P58" i="1"/>
  <c r="O58" i="1"/>
  <c r="P51" i="1"/>
  <c r="P59" i="1" s="1"/>
  <c r="P60" i="1" s="1"/>
  <c r="O51" i="1"/>
  <c r="O36" i="1"/>
  <c r="P36" i="1"/>
  <c r="X51" i="1" l="1"/>
  <c r="W51" i="1"/>
  <c r="X58" i="1"/>
  <c r="W58" i="1"/>
  <c r="P30" i="1"/>
  <c r="P27" i="1"/>
  <c r="P24" i="1"/>
  <c r="O30" i="1"/>
  <c r="O27" i="1"/>
  <c r="O24" i="1"/>
  <c r="I30" i="1"/>
  <c r="J30" i="1"/>
  <c r="I27" i="1"/>
  <c r="J27" i="1"/>
  <c r="J24" i="1"/>
  <c r="I24" i="1"/>
  <c r="E19" i="1"/>
  <c r="D19" i="1" l="1"/>
  <c r="O31" i="1"/>
  <c r="P31" i="1"/>
  <c r="N27" i="1" l="1"/>
  <c r="M27" i="1"/>
  <c r="L27" i="1"/>
  <c r="K27" i="1"/>
  <c r="H27" i="1"/>
  <c r="G27" i="1"/>
  <c r="G31" i="1" s="1"/>
  <c r="F27" i="1"/>
  <c r="E26" i="1"/>
  <c r="E27" i="1" s="1"/>
  <c r="D26" i="1" l="1"/>
  <c r="D27" i="1" s="1"/>
  <c r="F58" i="1"/>
  <c r="G58" i="1"/>
  <c r="H58" i="1"/>
  <c r="K58" i="1"/>
  <c r="L58" i="1"/>
  <c r="M58" i="1"/>
  <c r="N58" i="1"/>
  <c r="F51" i="1"/>
  <c r="G51" i="1"/>
  <c r="H51" i="1"/>
  <c r="K51" i="1"/>
  <c r="L51" i="1"/>
  <c r="M51" i="1"/>
  <c r="M59" i="1" s="1"/>
  <c r="N51" i="1"/>
  <c r="F41" i="1"/>
  <c r="G41" i="1"/>
  <c r="H41" i="1"/>
  <c r="L41" i="1"/>
  <c r="M41" i="1"/>
  <c r="N41" i="1"/>
  <c r="K59" i="1" l="1"/>
  <c r="G59" i="1"/>
  <c r="N59" i="1"/>
  <c r="L59" i="1"/>
  <c r="H59" i="1"/>
  <c r="F59" i="1"/>
  <c r="E35" i="1"/>
  <c r="D35" i="1" s="1"/>
  <c r="K24" i="1"/>
  <c r="L24" i="1"/>
  <c r="M24" i="1"/>
  <c r="N24" i="1"/>
  <c r="E18" i="1"/>
  <c r="E17" i="1"/>
  <c r="E24" i="1" l="1"/>
  <c r="D18" i="1"/>
  <c r="E54" i="1"/>
  <c r="D54" i="1" s="1"/>
  <c r="E55" i="1"/>
  <c r="D55" i="1" s="1"/>
  <c r="E56" i="1"/>
  <c r="D56" i="1" s="1"/>
  <c r="E57" i="1"/>
  <c r="E53" i="1"/>
  <c r="D53" i="1" s="1"/>
  <c r="D47" i="1"/>
  <c r="E48" i="1"/>
  <c r="D48" i="1" s="1"/>
  <c r="E49" i="1"/>
  <c r="E50" i="1"/>
  <c r="E46" i="1"/>
  <c r="D46" i="1" s="1"/>
  <c r="E36" i="1"/>
  <c r="F36" i="1"/>
  <c r="F42" i="1" s="1"/>
  <c r="G36" i="1"/>
  <c r="G42" i="1" s="1"/>
  <c r="H36" i="1"/>
  <c r="H42" i="1" s="1"/>
  <c r="K36" i="1"/>
  <c r="L36" i="1"/>
  <c r="L42" i="1" s="1"/>
  <c r="M36" i="1"/>
  <c r="M42" i="1" s="1"/>
  <c r="N36" i="1"/>
  <c r="N42" i="1" s="1"/>
  <c r="D50" i="1" l="1"/>
  <c r="E51" i="1"/>
  <c r="D57" i="1"/>
  <c r="D58" i="1" s="1"/>
  <c r="E58" i="1"/>
  <c r="D49" i="1"/>
  <c r="E59" i="1" l="1"/>
  <c r="D51" i="1"/>
  <c r="D59" i="1" s="1"/>
  <c r="T51" i="1"/>
  <c r="V58" i="1"/>
  <c r="U58" i="1"/>
  <c r="T58" i="1"/>
  <c r="V51" i="1"/>
  <c r="U51" i="1"/>
  <c r="F30" i="1" l="1"/>
  <c r="G30" i="1"/>
  <c r="G60" i="1" s="1"/>
  <c r="H30" i="1"/>
  <c r="H31" i="1" s="1"/>
  <c r="H60" i="1" s="1"/>
  <c r="K30" i="1"/>
  <c r="K31" i="1" s="1"/>
  <c r="L30" i="1"/>
  <c r="L31" i="1" s="1"/>
  <c r="L60" i="1" s="1"/>
  <c r="M30" i="1"/>
  <c r="M31" i="1" s="1"/>
  <c r="M60" i="1" s="1"/>
  <c r="N30" i="1"/>
  <c r="N31" i="1" s="1"/>
  <c r="N60" i="1" s="1"/>
  <c r="E29" i="1"/>
  <c r="E30" i="1" s="1"/>
  <c r="E31" i="1" s="1"/>
  <c r="E60" i="1" s="1"/>
  <c r="F31" i="1" l="1"/>
  <c r="F60" i="1" s="1"/>
  <c r="D29" i="1"/>
  <c r="D30" i="1" s="1"/>
  <c r="E39" i="1"/>
  <c r="E41" i="1" s="1"/>
  <c r="E42" i="1" s="1"/>
  <c r="D39" i="1" l="1"/>
  <c r="D36" i="1" l="1"/>
  <c r="D17" i="1" l="1"/>
  <c r="D24" i="1" l="1"/>
  <c r="D31" i="1" s="1"/>
  <c r="K41" i="1"/>
  <c r="K42" i="1" s="1"/>
  <c r="K60" i="1" s="1"/>
  <c r="D40" i="1"/>
  <c r="D41" i="1" s="1"/>
  <c r="D42" i="1" s="1"/>
  <c r="D60" i="1" l="1"/>
</calcChain>
</file>

<file path=xl/sharedStrings.xml><?xml version="1.0" encoding="utf-8"?>
<sst xmlns="http://schemas.openxmlformats.org/spreadsheetml/2006/main" count="285" uniqueCount="76">
  <si>
    <t>Цели, задачи, наименование  мероприятий</t>
  </si>
  <si>
    <t>Сроки</t>
  </si>
  <si>
    <t>Исполнители</t>
  </si>
  <si>
    <t>Источник финансирования</t>
  </si>
  <si>
    <t>Всего</t>
  </si>
  <si>
    <t>Показатели результативности  выполнения программы</t>
  </si>
  <si>
    <t>Наименование показателей непосредственного  (для мероприятий) и конечного (для целей и задач)</t>
  </si>
  <si>
    <t>Значение показателя за предшествующий период</t>
  </si>
  <si>
    <t xml:space="preserve">              ПЕРЕЧЕНЬ МЕРОПРИЯТИЙ</t>
  </si>
  <si>
    <t>Показатель непосредственного результата</t>
  </si>
  <si>
    <t>Бюджет МО "Ахтубинский район"</t>
  </si>
  <si>
    <t>Объемы финансирования, тыс. руб</t>
  </si>
  <si>
    <t>шт</t>
  </si>
  <si>
    <t>Цель: повышение качества и надежности предоставления коммунальных услуг населению Ахтубинского района</t>
  </si>
  <si>
    <t>Администрация МО "Ахтубинский район"</t>
  </si>
  <si>
    <t xml:space="preserve">ИТОГО: </t>
  </si>
  <si>
    <t>км</t>
  </si>
  <si>
    <t>Цель 1: улучшение условий проживания населения и устойчивое территориальное развитие района</t>
  </si>
  <si>
    <t>Мероприятие 1:  реконструкция (в объеме капитального ремонта) детской поликлиники под общежитие, расположенной по адресу: Астраханская обл. г. Ахтубинск, ул. Величко , 10</t>
  </si>
  <si>
    <t>квартир</t>
  </si>
  <si>
    <t xml:space="preserve">1. Мероприятия в области водоснабжения: </t>
  </si>
  <si>
    <t>Итого:</t>
  </si>
  <si>
    <t>Всего по подпрограмме:</t>
  </si>
  <si>
    <t>Цель 2: регулирование численности безнадзорных животных, обеспечение порядка и спокойствия населения на территории «Ахтубинского района»</t>
  </si>
  <si>
    <t>Задача 2: уменьшение общего количества безнадзорных животных на территории МО «Ахтубинский район»</t>
  </si>
  <si>
    <t xml:space="preserve">Цель: улучшение условий проживания населения и устойчивое территориальное развитие Ахтубинского района </t>
  </si>
  <si>
    <t>Задача : обеспечение устойчивого развития территории района.</t>
  </si>
  <si>
    <t>Мероприятие 1: Обустройство Центра временного содержания безнадзорных животных</t>
  </si>
  <si>
    <t>Мероприятие 2: Осуществление государственных полномочий в области санитарно-эпидемиологического благополучия населения</t>
  </si>
  <si>
    <t>гол.</t>
  </si>
  <si>
    <t>Задача 1: обеспечение жильем молодых специалистов</t>
  </si>
  <si>
    <t>Бюджет Астраханской области (субвенции)</t>
  </si>
  <si>
    <t xml:space="preserve"> МУНИЦИПАЛЬНОЙ ПРОГРАММЫ</t>
  </si>
  <si>
    <t>Цель: улучшение условий проживания многодетных семей, имеющих трех и более детей.</t>
  </si>
  <si>
    <t>Задача 1: разработка проектно-сметной документации по объектам  инженерной и дорожной  инфраструктуры в сельских поселениях Ахтубинского района  под жилищное строительство семьям, имеющим трех и более детей.</t>
  </si>
  <si>
    <t>Мероприятие 1: разработка проектно-сметной документации сетей электроснабжения</t>
  </si>
  <si>
    <t>Мероприятие 2: разработка проектно-сметной документации сетей водоснабжения</t>
  </si>
  <si>
    <t>Мероприятие 3: разработка проектно-сметной документации сетей газоснабжения</t>
  </si>
  <si>
    <t>Мероприятие 4: разработка проектно-сметной документации сетей водоотведения</t>
  </si>
  <si>
    <t>Мероприятие 5: разработка проектно-сметной документации для строительства автомобильных дорог</t>
  </si>
  <si>
    <t>Задача 2: обеспечение инженерной и дорожной  инфраструктурой планируемой жилой застройки для проживания многодетных семей, имеющих трех и более детей</t>
  </si>
  <si>
    <t>Мероприятие 1:  строительство сетей электроснабжения</t>
  </si>
  <si>
    <t>м</t>
  </si>
  <si>
    <t>Мероприятие 3: строительство разводящих сетей газоснабжения</t>
  </si>
  <si>
    <t>Мероприятие 4: строительство сетей водоотведения</t>
  </si>
  <si>
    <t>Мероприятие 5:  строительство автомобильных дорог</t>
  </si>
  <si>
    <t>2016 г.</t>
  </si>
  <si>
    <t>2017 г.</t>
  </si>
  <si>
    <t>2018 г.</t>
  </si>
  <si>
    <t>Задача: создание организационно-технических и нормативно-правовых мероприятий, направленных на оптимизацию, развитие и модернизацию коммунальной системы  водоснабжения.</t>
  </si>
  <si>
    <t>Реконструкция разводящих водопроводных сетей  в с.Успенка Ахтубинского района</t>
  </si>
  <si>
    <t>Ед. изм.</t>
  </si>
  <si>
    <t>Устройство водопроводных колодцев из сборного железобетона в пос. Верблюжий, Ахтубинский район, Астраханская область</t>
  </si>
  <si>
    <t>Реконструкция разводящих водопроводных сетей  в с.Пологое Займище Ахтубинского района</t>
  </si>
  <si>
    <t>Изготовление ПСД на реконструкцию разводящих водопроводных сетей в с.Капустин Яр. Ахтубинский район</t>
  </si>
  <si>
    <t>ИТОГО по программе</t>
  </si>
  <si>
    <t>к муниципальной программе</t>
  </si>
  <si>
    <t xml:space="preserve">2. Мероприятия в области электроснабжения: </t>
  </si>
  <si>
    <t>Техническое обслуживание объектов электроэнергетики</t>
  </si>
  <si>
    <t xml:space="preserve">3. Мероприятия в области жилищно-коммунального хозяйства: </t>
  </si>
  <si>
    <t>-</t>
  </si>
  <si>
    <t>Мероприятия, проводимые в целях обеспечения жителей сельских поселений Ахтубинского района водоснабжением</t>
  </si>
  <si>
    <t>2019 г.</t>
  </si>
  <si>
    <t>2020 г.</t>
  </si>
  <si>
    <t>«Строительство и реконструкция объектов капитального строительства и комплексное развитие систем коммунальной инфраструктуры поселений Ахтубинского района на 2016-2020 годы»</t>
  </si>
  <si>
    <t xml:space="preserve">Подпрограмма «Комплексное развитие систем коммунальной инфраструктуры поселений Ахтубинского района на 2016-2020 годы» </t>
  </si>
  <si>
    <t>Подпрограмма «Строительство и реконструкция объектов капитального строительства на территории  Ахтубинского района на 2016-2020 годы»</t>
  </si>
  <si>
    <t>Подпрограмма «Строительство инженерной и дорожной инфраструктуры в сельских поселениях Ахтубинского района  под жилищное строительство семьям, имеющим трех и более детей, на период 2016-2020 годы»</t>
  </si>
  <si>
    <t>Приложение 2</t>
  </si>
  <si>
    <t>Мероприятие 2: строительство разводящих сетей водоснабжения</t>
  </si>
  <si>
    <t>2016-2020</t>
  </si>
  <si>
    <t>шт.</t>
  </si>
  <si>
    <t>Изготовление проекта планировки и проекта межевания территории размещения линейного объекта «Реконструкция разводящих водопроводных сетей  в с.Пологое Займище Ахтубинского района"</t>
  </si>
  <si>
    <t>Приобретение основных средств для выполнения полномочий в сфере водоснабжения</t>
  </si>
  <si>
    <t>Мероприятия, направленные на проведение ремонтно-восстановительных работ  в целях обеспечения бесперебойного водоснабжения населения в границах поселений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</si>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</sst>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"/>
    <numFmt numFmtId="166" formatCode="#,##0.0"/>
    <numFmt numFmtId="167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64" fontId="0" fillId="0" borderId="0" xfId="0" applyNumberFormat="1"/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left" wrapText="1"/>
    </xf>
    <xf numFmtId="165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0" fillId="0" borderId="0" xfId="0" applyNumberFormat="1"/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5" fillId="0" borderId="5" xfId="0" applyFont="1" applyBorder="1"/>
    <xf numFmtId="0" fontId="7" fillId="0" borderId="5" xfId="0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 vertical="center"/>
    </xf>
    <xf numFmtId="166" fontId="0" fillId="0" borderId="0" xfId="0" applyNumberFormat="1"/>
    <xf numFmtId="0" fontId="0" fillId="2" borderId="0" xfId="0" applyFill="1" applyAlignment="1">
      <alignment horizontal="center" wrapText="1"/>
    </xf>
    <xf numFmtId="4" fontId="8" fillId="0" borderId="0" xfId="0" applyNumberFormat="1" applyFont="1"/>
    <xf numFmtId="1" fontId="1" fillId="2" borderId="1" xfId="0" applyNumberFormat="1" applyFont="1" applyFill="1" applyBorder="1" applyAlignment="1">
      <alignment horizontal="center" vertical="center"/>
    </xf>
    <xf numFmtId="167" fontId="9" fillId="0" borderId="0" xfId="0" applyNumberFormat="1" applyFont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abSelected="1" zoomScale="75" zoomScaleNormal="75" workbookViewId="0">
      <selection activeCell="G2" sqref="G2"/>
    </sheetView>
  </sheetViews>
  <sheetFormatPr defaultRowHeight="14.4" x14ac:dyDescent="0.3"/>
  <cols>
    <col min="1" max="1" width="29.109375" customWidth="1"/>
    <col min="2" max="2" width="8.109375" customWidth="1"/>
    <col min="3" max="3" width="17.33203125" customWidth="1"/>
    <col min="4" max="4" width="11.33203125" customWidth="1"/>
    <col min="5" max="5" width="11.109375" customWidth="1"/>
    <col min="6" max="6" width="11.44140625" customWidth="1"/>
    <col min="7" max="7" width="10.5546875" customWidth="1"/>
    <col min="8" max="8" width="11.44140625" customWidth="1"/>
    <col min="9" max="9" width="10.6640625" customWidth="1"/>
    <col min="10" max="10" width="10.33203125" customWidth="1"/>
    <col min="11" max="11" width="9.5546875" customWidth="1"/>
    <col min="12" max="12" width="9.88671875" customWidth="1"/>
    <col min="13" max="13" width="10.44140625" customWidth="1"/>
    <col min="14" max="14" width="11" customWidth="1"/>
    <col min="15" max="15" width="10.33203125" customWidth="1"/>
    <col min="16" max="16" width="10.44140625" customWidth="1"/>
    <col min="17" max="17" width="18.6640625" customWidth="1"/>
    <col min="18" max="18" width="7.6640625" customWidth="1"/>
    <col min="19" max="19" width="11.21875" customWidth="1"/>
    <col min="20" max="22" width="9.33203125" bestFit="1" customWidth="1"/>
    <col min="25" max="25" width="11.44140625" bestFit="1" customWidth="1"/>
    <col min="26" max="26" width="12.88671875" bestFit="1" customWidth="1"/>
    <col min="27" max="27" width="14.88671875" customWidth="1"/>
    <col min="28" max="28" width="12.88671875" bestFit="1" customWidth="1"/>
  </cols>
  <sheetData>
    <row r="1" spans="1:24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87" t="s">
        <v>68</v>
      </c>
      <c r="T1" s="87"/>
      <c r="U1" s="87"/>
      <c r="V1" s="87"/>
      <c r="W1" s="87"/>
      <c r="X1" s="87"/>
    </row>
    <row r="2" spans="1:24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87" t="s">
        <v>56</v>
      </c>
      <c r="S2" s="87"/>
      <c r="T2" s="87"/>
      <c r="U2" s="87"/>
      <c r="V2" s="87"/>
      <c r="W2" s="87"/>
      <c r="X2" s="87"/>
    </row>
    <row r="3" spans="1:24" ht="15.6" x14ac:dyDescent="0.3">
      <c r="A3" s="2"/>
      <c r="B3" s="2"/>
      <c r="C3" s="94" t="s">
        <v>8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87"/>
      <c r="S3" s="87"/>
      <c r="T3" s="87"/>
      <c r="U3" s="87"/>
      <c r="V3" s="87"/>
    </row>
    <row r="4" spans="1:24" ht="15.6" x14ac:dyDescent="0.3">
      <c r="A4" s="94" t="s">
        <v>32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</row>
    <row r="5" spans="1:24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17.25" customHeight="1" x14ac:dyDescent="0.3">
      <c r="A6" s="95" t="s">
        <v>0</v>
      </c>
      <c r="B6" s="98" t="s">
        <v>1</v>
      </c>
      <c r="C6" s="98" t="s">
        <v>2</v>
      </c>
      <c r="D6" s="91" t="s">
        <v>11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  <c r="Q6" s="91" t="s">
        <v>5</v>
      </c>
      <c r="R6" s="92"/>
      <c r="S6" s="92"/>
      <c r="T6" s="92"/>
      <c r="U6" s="92"/>
      <c r="V6" s="92"/>
      <c r="W6" s="92"/>
      <c r="X6" s="93"/>
    </row>
    <row r="7" spans="1:24" ht="17.25" customHeight="1" x14ac:dyDescent="0.3">
      <c r="A7" s="96"/>
      <c r="B7" s="99"/>
      <c r="C7" s="99"/>
      <c r="D7" s="91" t="s">
        <v>3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  <c r="Q7" s="91"/>
      <c r="R7" s="92"/>
      <c r="S7" s="92"/>
      <c r="T7" s="92"/>
      <c r="U7" s="92"/>
      <c r="V7" s="92"/>
      <c r="W7" s="92"/>
      <c r="X7" s="93"/>
    </row>
    <row r="8" spans="1:24" ht="30" customHeight="1" x14ac:dyDescent="0.3">
      <c r="A8" s="96"/>
      <c r="B8" s="99"/>
      <c r="C8" s="99"/>
      <c r="D8" s="98" t="s">
        <v>4</v>
      </c>
      <c r="E8" s="101" t="s">
        <v>10</v>
      </c>
      <c r="F8" s="102"/>
      <c r="G8" s="102"/>
      <c r="H8" s="102"/>
      <c r="I8" s="102"/>
      <c r="J8" s="103"/>
      <c r="K8" s="88" t="s">
        <v>31</v>
      </c>
      <c r="L8" s="89"/>
      <c r="M8" s="89"/>
      <c r="N8" s="89"/>
      <c r="O8" s="89"/>
      <c r="P8" s="90"/>
      <c r="Q8" s="91"/>
      <c r="R8" s="92"/>
      <c r="S8" s="92"/>
      <c r="T8" s="92"/>
      <c r="U8" s="92"/>
      <c r="V8" s="92"/>
      <c r="W8" s="92"/>
      <c r="X8" s="93"/>
    </row>
    <row r="9" spans="1:24" ht="109.2" x14ac:dyDescent="0.3">
      <c r="A9" s="97"/>
      <c r="B9" s="100"/>
      <c r="C9" s="100"/>
      <c r="D9" s="100"/>
      <c r="E9" s="13" t="s">
        <v>4</v>
      </c>
      <c r="F9" s="3" t="s">
        <v>46</v>
      </c>
      <c r="G9" s="3" t="s">
        <v>47</v>
      </c>
      <c r="H9" s="3" t="s">
        <v>48</v>
      </c>
      <c r="I9" s="3" t="s">
        <v>62</v>
      </c>
      <c r="J9" s="3" t="s">
        <v>63</v>
      </c>
      <c r="K9" s="13" t="s">
        <v>4</v>
      </c>
      <c r="L9" s="3" t="s">
        <v>46</v>
      </c>
      <c r="M9" s="3" t="s">
        <v>47</v>
      </c>
      <c r="N9" s="3" t="s">
        <v>48</v>
      </c>
      <c r="O9" s="3" t="s">
        <v>62</v>
      </c>
      <c r="P9" s="3" t="s">
        <v>63</v>
      </c>
      <c r="Q9" s="4" t="s">
        <v>6</v>
      </c>
      <c r="R9" s="4" t="s">
        <v>51</v>
      </c>
      <c r="S9" s="4" t="s">
        <v>7</v>
      </c>
      <c r="T9" s="3" t="s">
        <v>46</v>
      </c>
      <c r="U9" s="3" t="s">
        <v>47</v>
      </c>
      <c r="V9" s="3" t="s">
        <v>48</v>
      </c>
      <c r="W9" s="3" t="s">
        <v>62</v>
      </c>
      <c r="X9" s="3" t="s">
        <v>63</v>
      </c>
    </row>
    <row r="10" spans="1:24" ht="16.5" customHeight="1" x14ac:dyDescent="0.3">
      <c r="A10" s="88" t="s">
        <v>64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90"/>
    </row>
    <row r="11" spans="1:24" ht="50.4" customHeight="1" x14ac:dyDescent="0.3">
      <c r="A11" s="114" t="s">
        <v>25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30" t="s">
        <v>9</v>
      </c>
      <c r="R11" s="31" t="s">
        <v>75</v>
      </c>
      <c r="S11" s="31" t="s">
        <v>60</v>
      </c>
      <c r="T11" s="31">
        <v>100</v>
      </c>
      <c r="U11" s="31">
        <v>100</v>
      </c>
      <c r="V11" s="31">
        <v>100</v>
      </c>
      <c r="W11" s="31">
        <v>100</v>
      </c>
      <c r="X11" s="31">
        <v>100</v>
      </c>
    </row>
    <row r="12" spans="1:24" ht="49.8" customHeight="1" x14ac:dyDescent="0.3">
      <c r="A12" s="110" t="s">
        <v>26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30" t="s">
        <v>9</v>
      </c>
      <c r="R12" s="31" t="s">
        <v>75</v>
      </c>
      <c r="S12" s="31" t="s">
        <v>60</v>
      </c>
      <c r="T12" s="31">
        <v>100</v>
      </c>
      <c r="U12" s="31">
        <v>100</v>
      </c>
      <c r="V12" s="31">
        <v>100</v>
      </c>
      <c r="W12" s="31">
        <v>100</v>
      </c>
      <c r="X12" s="31">
        <v>100</v>
      </c>
    </row>
    <row r="13" spans="1:24" ht="19.5" customHeight="1" x14ac:dyDescent="0.3">
      <c r="A13" s="107" t="s">
        <v>65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9"/>
    </row>
    <row r="14" spans="1:24" ht="18.75" customHeight="1" x14ac:dyDescent="0.3">
      <c r="A14" s="110" t="s">
        <v>13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2"/>
    </row>
    <row r="15" spans="1:24" ht="20.25" customHeight="1" x14ac:dyDescent="0.3">
      <c r="A15" s="110" t="s">
        <v>49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2"/>
    </row>
    <row r="16" spans="1:24" ht="33.75" customHeight="1" x14ac:dyDescent="0.3">
      <c r="A16" s="6" t="s">
        <v>20</v>
      </c>
      <c r="B16" s="4"/>
      <c r="C16" s="5"/>
      <c r="D16" s="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  <c r="R16" s="3"/>
      <c r="S16" s="3"/>
      <c r="T16" s="3"/>
      <c r="U16" s="3"/>
      <c r="V16" s="3"/>
      <c r="W16" s="3"/>
      <c r="X16" s="3"/>
    </row>
    <row r="17" spans="1:33" s="32" customFormat="1" ht="84" customHeight="1" x14ac:dyDescent="0.3">
      <c r="A17" s="27" t="s">
        <v>54</v>
      </c>
      <c r="B17" s="28">
        <v>2018</v>
      </c>
      <c r="C17" s="28" t="s">
        <v>14</v>
      </c>
      <c r="D17" s="45">
        <f>E17+K17</f>
        <v>0</v>
      </c>
      <c r="E17" s="46">
        <f>SUM(F17:H17)</f>
        <v>0</v>
      </c>
      <c r="F17" s="46">
        <f>1200-700-324-176</f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30" t="s">
        <v>9</v>
      </c>
      <c r="R17" s="31" t="s">
        <v>12</v>
      </c>
      <c r="S17" s="31" t="s">
        <v>60</v>
      </c>
      <c r="T17" s="31" t="s">
        <v>60</v>
      </c>
      <c r="U17" s="31" t="s">
        <v>60</v>
      </c>
      <c r="V17" s="31" t="s">
        <v>60</v>
      </c>
      <c r="W17" s="31" t="s">
        <v>60</v>
      </c>
      <c r="X17" s="31" t="s">
        <v>60</v>
      </c>
    </row>
    <row r="18" spans="1:33" s="32" customFormat="1" ht="79.5" customHeight="1" x14ac:dyDescent="0.3">
      <c r="A18" s="33" t="s">
        <v>52</v>
      </c>
      <c r="B18" s="28">
        <v>2016</v>
      </c>
      <c r="C18" s="28" t="s">
        <v>14</v>
      </c>
      <c r="D18" s="45">
        <f t="shared" ref="D18" si="0">E18+K18</f>
        <v>304.24349999999998</v>
      </c>
      <c r="E18" s="46">
        <f t="shared" ref="E18" si="1">SUM(F18:H18)</f>
        <v>304.24349999999998</v>
      </c>
      <c r="F18" s="46">
        <f>293.0235+5.32+5.9</f>
        <v>304.24349999999998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30" t="s">
        <v>9</v>
      </c>
      <c r="R18" s="31" t="s">
        <v>12</v>
      </c>
      <c r="S18" s="31" t="s">
        <v>60</v>
      </c>
      <c r="T18" s="31">
        <v>3</v>
      </c>
      <c r="U18" s="31" t="s">
        <v>60</v>
      </c>
      <c r="V18" s="31" t="s">
        <v>60</v>
      </c>
      <c r="W18" s="31" t="s">
        <v>60</v>
      </c>
      <c r="X18" s="31" t="s">
        <v>60</v>
      </c>
    </row>
    <row r="19" spans="1:33" s="32" customFormat="1" ht="83.25" customHeight="1" x14ac:dyDescent="0.3">
      <c r="A19" s="33" t="s">
        <v>61</v>
      </c>
      <c r="B19" s="28">
        <v>2016</v>
      </c>
      <c r="C19" s="28" t="s">
        <v>14</v>
      </c>
      <c r="D19" s="45">
        <f t="shared" ref="D19" si="2">E19+K19</f>
        <v>18.407900000000001</v>
      </c>
      <c r="E19" s="46">
        <f t="shared" ref="E19" si="3">SUM(F19:H19)</f>
        <v>18.407900000000001</v>
      </c>
      <c r="F19" s="46">
        <v>18.407900000000001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30" t="s">
        <v>9</v>
      </c>
      <c r="R19" s="31" t="s">
        <v>12</v>
      </c>
      <c r="S19" s="31" t="s">
        <v>60</v>
      </c>
      <c r="T19" s="31">
        <v>4</v>
      </c>
      <c r="U19" s="31" t="s">
        <v>60</v>
      </c>
      <c r="V19" s="31" t="s">
        <v>60</v>
      </c>
      <c r="W19" s="31" t="s">
        <v>60</v>
      </c>
      <c r="X19" s="31" t="s">
        <v>60</v>
      </c>
    </row>
    <row r="20" spans="1:33" s="32" customFormat="1" ht="111.6" customHeight="1" x14ac:dyDescent="0.3">
      <c r="A20" s="6" t="s">
        <v>74</v>
      </c>
      <c r="B20" s="28" t="s">
        <v>70</v>
      </c>
      <c r="C20" s="28" t="s">
        <v>14</v>
      </c>
      <c r="D20" s="45">
        <f t="shared" ref="D20" si="4">E20+K20</f>
        <v>4108.2</v>
      </c>
      <c r="E20" s="46">
        <f>SUM(F20:J20)</f>
        <v>4108.2</v>
      </c>
      <c r="F20" s="46">
        <f>506.5+800</f>
        <v>1306.5</v>
      </c>
      <c r="G20" s="46">
        <v>1459.2</v>
      </c>
      <c r="H20" s="46">
        <v>0</v>
      </c>
      <c r="I20" s="46">
        <v>0</v>
      </c>
      <c r="J20" s="46">
        <v>1342.5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30" t="s">
        <v>9</v>
      </c>
      <c r="R20" s="31" t="s">
        <v>12</v>
      </c>
      <c r="S20" s="31" t="s">
        <v>60</v>
      </c>
      <c r="T20" s="31">
        <v>2</v>
      </c>
      <c r="U20" s="31">
        <v>2</v>
      </c>
      <c r="V20" s="31" t="s">
        <v>60</v>
      </c>
      <c r="W20" s="31" t="s">
        <v>60</v>
      </c>
      <c r="X20" s="31">
        <v>2</v>
      </c>
    </row>
    <row r="21" spans="1:33" s="32" customFormat="1" ht="66.75" customHeight="1" x14ac:dyDescent="0.3">
      <c r="A21" s="33" t="s">
        <v>53</v>
      </c>
      <c r="B21" s="28">
        <v>2018</v>
      </c>
      <c r="C21" s="28" t="s">
        <v>14</v>
      </c>
      <c r="D21" s="45">
        <f>E21+K21</f>
        <v>1459.2</v>
      </c>
      <c r="E21" s="46">
        <f>SUM(F21:H22)</f>
        <v>1459.2</v>
      </c>
      <c r="F21" s="46">
        <v>0</v>
      </c>
      <c r="G21" s="46">
        <v>0</v>
      </c>
      <c r="H21" s="46">
        <v>1459.2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30" t="s">
        <v>9</v>
      </c>
      <c r="R21" s="31" t="s">
        <v>16</v>
      </c>
      <c r="S21" s="31" t="s">
        <v>60</v>
      </c>
      <c r="T21" s="31" t="s">
        <v>60</v>
      </c>
      <c r="U21" s="31" t="s">
        <v>60</v>
      </c>
      <c r="V21" s="35">
        <v>13.56</v>
      </c>
      <c r="W21" s="34" t="s">
        <v>60</v>
      </c>
      <c r="X21" s="34" t="s">
        <v>60</v>
      </c>
    </row>
    <row r="22" spans="1:33" s="32" customFormat="1" ht="65.25" customHeight="1" x14ac:dyDescent="0.3">
      <c r="A22" s="33" t="s">
        <v>50</v>
      </c>
      <c r="B22" s="28">
        <v>2019</v>
      </c>
      <c r="C22" s="28" t="s">
        <v>14</v>
      </c>
      <c r="D22" s="45">
        <f>E22+K22</f>
        <v>1342.5</v>
      </c>
      <c r="E22" s="46">
        <f>SUM(F22:I22)</f>
        <v>1342.5</v>
      </c>
      <c r="F22" s="46">
        <v>0</v>
      </c>
      <c r="G22" s="46">
        <v>0</v>
      </c>
      <c r="H22" s="46">
        <v>0</v>
      </c>
      <c r="I22" s="46">
        <v>1342.5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30" t="s">
        <v>9</v>
      </c>
      <c r="R22" s="31" t="s">
        <v>16</v>
      </c>
      <c r="S22" s="31" t="s">
        <v>60</v>
      </c>
      <c r="T22" s="31" t="s">
        <v>60</v>
      </c>
      <c r="U22" s="31" t="s">
        <v>60</v>
      </c>
      <c r="V22" s="31" t="s">
        <v>60</v>
      </c>
      <c r="W22" s="34">
        <v>5.8</v>
      </c>
      <c r="X22" s="34" t="s">
        <v>60</v>
      </c>
      <c r="Z22" s="104"/>
      <c r="AA22" s="104"/>
      <c r="AB22" s="104"/>
      <c r="AC22" s="104"/>
      <c r="AD22" s="104"/>
      <c r="AE22" s="104"/>
      <c r="AF22" s="104"/>
      <c r="AG22" s="104"/>
    </row>
    <row r="23" spans="1:33" s="32" customFormat="1" ht="130.19999999999999" customHeight="1" x14ac:dyDescent="0.3">
      <c r="A23" s="33" t="s">
        <v>72</v>
      </c>
      <c r="B23" s="28">
        <v>2017</v>
      </c>
      <c r="C23" s="28" t="s">
        <v>14</v>
      </c>
      <c r="D23" s="45">
        <f t="shared" ref="D23" si="5">E23+K23</f>
        <v>0</v>
      </c>
      <c r="E23" s="46">
        <f t="shared" ref="E23" si="6">SUM(F23:H23)</f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30" t="s">
        <v>9</v>
      </c>
      <c r="R23" s="31" t="s">
        <v>71</v>
      </c>
      <c r="S23" s="31" t="s">
        <v>60</v>
      </c>
      <c r="T23" s="31" t="s">
        <v>60</v>
      </c>
      <c r="U23" s="76" t="s">
        <v>60</v>
      </c>
      <c r="V23" s="31" t="s">
        <v>60</v>
      </c>
      <c r="W23" s="31" t="s">
        <v>60</v>
      </c>
      <c r="X23" s="31" t="s">
        <v>60</v>
      </c>
      <c r="Z23" s="74"/>
      <c r="AA23" s="74"/>
      <c r="AB23" s="74"/>
      <c r="AC23" s="74"/>
      <c r="AD23" s="74"/>
      <c r="AE23" s="74"/>
      <c r="AF23" s="74"/>
      <c r="AG23" s="74"/>
    </row>
    <row r="24" spans="1:33" s="32" customFormat="1" ht="21" customHeight="1" x14ac:dyDescent="0.3">
      <c r="A24" s="36" t="s">
        <v>21</v>
      </c>
      <c r="B24" s="37"/>
      <c r="C24" s="37"/>
      <c r="D24" s="47">
        <f>SUM(D17:D23)</f>
        <v>7232.5513999999994</v>
      </c>
      <c r="E24" s="47">
        <f>SUM(E17:E23)</f>
        <v>7232.5513999999994</v>
      </c>
      <c r="F24" s="47">
        <f>SUM(F17:F23)</f>
        <v>1629.1514</v>
      </c>
      <c r="G24" s="47">
        <f>SUM(G17:G23)</f>
        <v>1459.2</v>
      </c>
      <c r="H24" s="47">
        <f>SUM(H17:H23)</f>
        <v>1459.2</v>
      </c>
      <c r="I24" s="47">
        <f t="shared" ref="I24:P24" si="7">SUM(I17:I22)</f>
        <v>1342.5</v>
      </c>
      <c r="J24" s="47">
        <f t="shared" si="7"/>
        <v>1342.5</v>
      </c>
      <c r="K24" s="47">
        <f t="shared" si="7"/>
        <v>0</v>
      </c>
      <c r="L24" s="47">
        <f t="shared" si="7"/>
        <v>0</v>
      </c>
      <c r="M24" s="47">
        <f t="shared" si="7"/>
        <v>0</v>
      </c>
      <c r="N24" s="47">
        <f t="shared" si="7"/>
        <v>0</v>
      </c>
      <c r="O24" s="47">
        <f t="shared" si="7"/>
        <v>0</v>
      </c>
      <c r="P24" s="47">
        <f t="shared" si="7"/>
        <v>0</v>
      </c>
      <c r="Q24" s="38"/>
      <c r="R24" s="39"/>
      <c r="S24" s="39"/>
      <c r="T24" s="39"/>
      <c r="U24" s="40"/>
      <c r="V24" s="40"/>
      <c r="W24" s="40"/>
      <c r="X24" s="40"/>
    </row>
    <row r="25" spans="1:33" s="32" customFormat="1" ht="31.95" customHeight="1" x14ac:dyDescent="0.3">
      <c r="A25" s="33" t="s">
        <v>57</v>
      </c>
      <c r="B25" s="28"/>
      <c r="C25" s="28"/>
      <c r="D25" s="41"/>
      <c r="E25" s="29"/>
      <c r="F25" s="29"/>
      <c r="G25" s="42"/>
      <c r="H25" s="42"/>
      <c r="I25" s="42"/>
      <c r="J25" s="42"/>
      <c r="K25" s="35"/>
      <c r="L25" s="35"/>
      <c r="M25" s="35"/>
      <c r="N25" s="35"/>
      <c r="O25" s="35"/>
      <c r="P25" s="35"/>
      <c r="Q25" s="30"/>
      <c r="R25" s="31"/>
      <c r="S25" s="31"/>
      <c r="T25" s="31"/>
      <c r="U25" s="31"/>
      <c r="V25" s="31"/>
      <c r="W25" s="31"/>
      <c r="X25" s="31"/>
    </row>
    <row r="26" spans="1:33" s="32" customFormat="1" ht="64.2" customHeight="1" x14ac:dyDescent="0.3">
      <c r="A26" s="27" t="s">
        <v>58</v>
      </c>
      <c r="B26" s="28">
        <v>2016</v>
      </c>
      <c r="C26" s="28" t="s">
        <v>14</v>
      </c>
      <c r="D26" s="45">
        <f>E26+K26</f>
        <v>70.770669999999996</v>
      </c>
      <c r="E26" s="46">
        <f t="shared" ref="E26" si="8">SUM(F26:H26)</f>
        <v>70.770669999999996</v>
      </c>
      <c r="F26" s="46">
        <v>70.770669999999996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30" t="s">
        <v>9</v>
      </c>
      <c r="R26" s="31" t="s">
        <v>12</v>
      </c>
      <c r="S26" s="31" t="s">
        <v>60</v>
      </c>
      <c r="T26" s="31">
        <v>4</v>
      </c>
      <c r="U26" s="31" t="s">
        <v>60</v>
      </c>
      <c r="V26" s="31" t="s">
        <v>60</v>
      </c>
      <c r="W26" s="31" t="s">
        <v>60</v>
      </c>
      <c r="X26" s="31" t="s">
        <v>60</v>
      </c>
    </row>
    <row r="27" spans="1:33" s="32" customFormat="1" ht="21" customHeight="1" x14ac:dyDescent="0.3">
      <c r="A27" s="36" t="s">
        <v>21</v>
      </c>
      <c r="B27" s="37"/>
      <c r="C27" s="37"/>
      <c r="D27" s="47">
        <f>D26</f>
        <v>70.770669999999996</v>
      </c>
      <c r="E27" s="47">
        <f t="shared" ref="E27:N27" si="9">E26</f>
        <v>70.770669999999996</v>
      </c>
      <c r="F27" s="47">
        <f t="shared" si="9"/>
        <v>70.770669999999996</v>
      </c>
      <c r="G27" s="47">
        <f t="shared" si="9"/>
        <v>0</v>
      </c>
      <c r="H27" s="47">
        <f t="shared" si="9"/>
        <v>0</v>
      </c>
      <c r="I27" s="47">
        <f t="shared" si="9"/>
        <v>0</v>
      </c>
      <c r="J27" s="47">
        <f t="shared" si="9"/>
        <v>0</v>
      </c>
      <c r="K27" s="47">
        <f t="shared" si="9"/>
        <v>0</v>
      </c>
      <c r="L27" s="47">
        <f t="shared" si="9"/>
        <v>0</v>
      </c>
      <c r="M27" s="47">
        <f t="shared" si="9"/>
        <v>0</v>
      </c>
      <c r="N27" s="47">
        <f t="shared" si="9"/>
        <v>0</v>
      </c>
      <c r="O27" s="47">
        <f t="shared" ref="O27:P27" si="10">O26</f>
        <v>0</v>
      </c>
      <c r="P27" s="47">
        <f t="shared" si="10"/>
        <v>0</v>
      </c>
      <c r="Q27" s="38"/>
      <c r="R27" s="39"/>
      <c r="S27" s="39"/>
      <c r="T27" s="39"/>
      <c r="U27" s="40"/>
      <c r="V27" s="40"/>
      <c r="W27" s="40"/>
      <c r="X27" s="40"/>
    </row>
    <row r="28" spans="1:33" s="32" customFormat="1" ht="47.25" customHeight="1" x14ac:dyDescent="0.3">
      <c r="A28" s="33" t="s">
        <v>59</v>
      </c>
      <c r="B28" s="28"/>
      <c r="C28" s="28"/>
      <c r="D28" s="41"/>
      <c r="E28" s="29"/>
      <c r="F28" s="29"/>
      <c r="G28" s="42"/>
      <c r="H28" s="42"/>
      <c r="I28" s="42"/>
      <c r="J28" s="42"/>
      <c r="K28" s="35"/>
      <c r="L28" s="35"/>
      <c r="M28" s="35"/>
      <c r="N28" s="35"/>
      <c r="O28" s="35"/>
      <c r="P28" s="35"/>
      <c r="Q28" s="30"/>
      <c r="R28" s="31"/>
      <c r="S28" s="31"/>
      <c r="T28" s="31"/>
      <c r="U28" s="31"/>
      <c r="V28" s="31"/>
      <c r="W28" s="31"/>
      <c r="X28" s="31"/>
      <c r="Z28" s="43"/>
      <c r="AB28" s="43"/>
    </row>
    <row r="29" spans="1:33" s="32" customFormat="1" ht="60.6" customHeight="1" x14ac:dyDescent="0.3">
      <c r="A29" s="27" t="s">
        <v>73</v>
      </c>
      <c r="B29" s="28">
        <v>2016</v>
      </c>
      <c r="C29" s="28" t="s">
        <v>14</v>
      </c>
      <c r="D29" s="45">
        <f>E29+K29</f>
        <v>996.55898999999999</v>
      </c>
      <c r="E29" s="46">
        <f t="shared" ref="E29" si="11">SUM(F29:H29)</f>
        <v>996.55898999999999</v>
      </c>
      <c r="F29" s="46">
        <v>996.55898999999999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30" t="s">
        <v>9</v>
      </c>
      <c r="R29" s="31" t="s">
        <v>12</v>
      </c>
      <c r="S29" s="31" t="s">
        <v>60</v>
      </c>
      <c r="T29" s="31">
        <v>3</v>
      </c>
      <c r="U29" s="31" t="s">
        <v>60</v>
      </c>
      <c r="V29" s="31" t="s">
        <v>60</v>
      </c>
      <c r="W29" s="31" t="s">
        <v>60</v>
      </c>
      <c r="X29" s="31" t="s">
        <v>60</v>
      </c>
      <c r="Z29" s="43"/>
    </row>
    <row r="30" spans="1:33" s="32" customFormat="1" ht="17.25" customHeight="1" x14ac:dyDescent="0.3">
      <c r="A30" s="36" t="s">
        <v>21</v>
      </c>
      <c r="B30" s="37"/>
      <c r="C30" s="37"/>
      <c r="D30" s="47">
        <f>D29</f>
        <v>996.55898999999999</v>
      </c>
      <c r="E30" s="47">
        <f t="shared" ref="E30:N30" si="12">E29</f>
        <v>996.55898999999999</v>
      </c>
      <c r="F30" s="47">
        <f t="shared" si="12"/>
        <v>996.55898999999999</v>
      </c>
      <c r="G30" s="47">
        <f t="shared" si="12"/>
        <v>0</v>
      </c>
      <c r="H30" s="47">
        <f t="shared" si="12"/>
        <v>0</v>
      </c>
      <c r="I30" s="47">
        <f t="shared" si="12"/>
        <v>0</v>
      </c>
      <c r="J30" s="47">
        <f t="shared" si="12"/>
        <v>0</v>
      </c>
      <c r="K30" s="47">
        <f t="shared" si="12"/>
        <v>0</v>
      </c>
      <c r="L30" s="47">
        <f t="shared" si="12"/>
        <v>0</v>
      </c>
      <c r="M30" s="47">
        <f t="shared" si="12"/>
        <v>0</v>
      </c>
      <c r="N30" s="47">
        <f t="shared" si="12"/>
        <v>0</v>
      </c>
      <c r="O30" s="47">
        <f t="shared" ref="O30:P30" si="13">O29</f>
        <v>0</v>
      </c>
      <c r="P30" s="47">
        <f t="shared" si="13"/>
        <v>0</v>
      </c>
      <c r="Q30" s="38"/>
      <c r="R30" s="39"/>
      <c r="S30" s="39"/>
      <c r="T30" s="39"/>
      <c r="U30" s="40"/>
      <c r="V30" s="40"/>
      <c r="W30" s="40"/>
      <c r="X30" s="40"/>
    </row>
    <row r="31" spans="1:33" ht="21" customHeight="1" x14ac:dyDescent="0.3">
      <c r="A31" s="9" t="s">
        <v>22</v>
      </c>
      <c r="B31" s="10"/>
      <c r="C31" s="11"/>
      <c r="D31" s="48">
        <f>D24+D30+D27</f>
        <v>8299.8810599999997</v>
      </c>
      <c r="E31" s="48">
        <f>E24+E30+E27</f>
        <v>8299.8810599999997</v>
      </c>
      <c r="F31" s="48">
        <f>F24+F30+F27</f>
        <v>2696.4810600000001</v>
      </c>
      <c r="G31" s="48">
        <f>G24+G30+G27</f>
        <v>1459.2</v>
      </c>
      <c r="H31" s="48">
        <f t="shared" ref="H31:N31" si="14">H24+H30</f>
        <v>1459.2</v>
      </c>
      <c r="I31" s="48">
        <f t="shared" si="14"/>
        <v>1342.5</v>
      </c>
      <c r="J31" s="48">
        <f t="shared" si="14"/>
        <v>1342.5</v>
      </c>
      <c r="K31" s="48">
        <f t="shared" si="14"/>
        <v>0</v>
      </c>
      <c r="L31" s="48">
        <f t="shared" si="14"/>
        <v>0</v>
      </c>
      <c r="M31" s="48">
        <f t="shared" si="14"/>
        <v>0</v>
      </c>
      <c r="N31" s="48">
        <f t="shared" si="14"/>
        <v>0</v>
      </c>
      <c r="O31" s="48">
        <f t="shared" ref="O31:P31" si="15">O24+O30</f>
        <v>0</v>
      </c>
      <c r="P31" s="48">
        <f t="shared" si="15"/>
        <v>0</v>
      </c>
      <c r="Q31" s="4"/>
      <c r="R31" s="3"/>
      <c r="S31" s="3"/>
      <c r="T31" s="12"/>
      <c r="U31" s="12"/>
      <c r="V31" s="12"/>
      <c r="W31" s="12"/>
      <c r="X31" s="12"/>
    </row>
    <row r="32" spans="1:33" ht="21.75" customHeight="1" x14ac:dyDescent="0.3">
      <c r="A32" s="105" t="s">
        <v>66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06"/>
    </row>
    <row r="33" spans="1:28" ht="18.75" customHeight="1" x14ac:dyDescent="0.3">
      <c r="A33" s="78" t="s">
        <v>17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80"/>
    </row>
    <row r="34" spans="1:28" ht="18" customHeight="1" x14ac:dyDescent="0.3">
      <c r="A34" s="78" t="s">
        <v>30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80"/>
    </row>
    <row r="35" spans="1:28" s="32" customFormat="1" ht="109.95" customHeight="1" x14ac:dyDescent="0.3">
      <c r="A35" s="55" t="s">
        <v>18</v>
      </c>
      <c r="B35" s="56">
        <v>2018</v>
      </c>
      <c r="C35" s="56" t="s">
        <v>14</v>
      </c>
      <c r="D35" s="57">
        <f>E35+K35</f>
        <v>0</v>
      </c>
      <c r="E35" s="58">
        <f>SUM(F35:H35)</f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9" t="s">
        <v>9</v>
      </c>
      <c r="R35" s="60" t="s">
        <v>19</v>
      </c>
      <c r="S35" s="60" t="s">
        <v>60</v>
      </c>
      <c r="T35" s="60" t="s">
        <v>60</v>
      </c>
      <c r="U35" s="60" t="s">
        <v>60</v>
      </c>
      <c r="V35" s="60" t="s">
        <v>60</v>
      </c>
      <c r="W35" s="60" t="s">
        <v>60</v>
      </c>
      <c r="X35" s="60" t="s">
        <v>60</v>
      </c>
    </row>
    <row r="36" spans="1:28" ht="18.75" customHeight="1" x14ac:dyDescent="0.3">
      <c r="A36" s="18" t="s">
        <v>15</v>
      </c>
      <c r="B36" s="15"/>
      <c r="C36" s="19"/>
      <c r="D36" s="49">
        <f>SUM(D35)</f>
        <v>0</v>
      </c>
      <c r="E36" s="49">
        <f t="shared" ref="E36:P36" si="16">SUM(E35)</f>
        <v>0</v>
      </c>
      <c r="F36" s="49">
        <f t="shared" si="16"/>
        <v>0</v>
      </c>
      <c r="G36" s="49">
        <f t="shared" si="16"/>
        <v>0</v>
      </c>
      <c r="H36" s="49">
        <f t="shared" si="16"/>
        <v>0</v>
      </c>
      <c r="I36" s="49">
        <v>0</v>
      </c>
      <c r="J36" s="49">
        <v>0</v>
      </c>
      <c r="K36" s="49">
        <f t="shared" si="16"/>
        <v>0</v>
      </c>
      <c r="L36" s="49">
        <f t="shared" si="16"/>
        <v>0</v>
      </c>
      <c r="M36" s="49">
        <f t="shared" si="16"/>
        <v>0</v>
      </c>
      <c r="N36" s="49">
        <f t="shared" si="16"/>
        <v>0</v>
      </c>
      <c r="O36" s="49">
        <f t="shared" si="16"/>
        <v>0</v>
      </c>
      <c r="P36" s="49">
        <f t="shared" si="16"/>
        <v>0</v>
      </c>
      <c r="Q36" s="16"/>
      <c r="R36" s="105"/>
      <c r="S36" s="106"/>
      <c r="T36" s="20"/>
      <c r="U36" s="17"/>
      <c r="V36" s="17"/>
      <c r="W36" s="17"/>
      <c r="X36" s="17"/>
    </row>
    <row r="37" spans="1:28" ht="18" customHeight="1" x14ac:dyDescent="0.3">
      <c r="A37" s="78" t="s">
        <v>23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80"/>
    </row>
    <row r="38" spans="1:28" ht="18" customHeight="1" x14ac:dyDescent="0.3">
      <c r="A38" s="78" t="s">
        <v>24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80"/>
    </row>
    <row r="39" spans="1:28" ht="66" customHeight="1" x14ac:dyDescent="0.3">
      <c r="A39" s="61" t="s">
        <v>27</v>
      </c>
      <c r="B39" s="62">
        <v>2020</v>
      </c>
      <c r="C39" s="62" t="s">
        <v>14</v>
      </c>
      <c r="D39" s="63">
        <f>E39+K39</f>
        <v>0</v>
      </c>
      <c r="E39" s="64">
        <f>SUM(F39:H39)</f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5" t="s">
        <v>9</v>
      </c>
      <c r="R39" s="66" t="s">
        <v>12</v>
      </c>
      <c r="S39" s="66" t="s">
        <v>60</v>
      </c>
      <c r="T39" s="66" t="s">
        <v>60</v>
      </c>
      <c r="U39" s="66" t="s">
        <v>60</v>
      </c>
      <c r="V39" s="66" t="s">
        <v>60</v>
      </c>
      <c r="W39" s="66" t="s">
        <v>60</v>
      </c>
      <c r="X39" s="66" t="s">
        <v>60</v>
      </c>
    </row>
    <row r="40" spans="1:28" ht="104.4" customHeight="1" x14ac:dyDescent="0.3">
      <c r="A40" s="16" t="s">
        <v>28</v>
      </c>
      <c r="B40" s="15" t="s">
        <v>70</v>
      </c>
      <c r="C40" s="15" t="s">
        <v>14</v>
      </c>
      <c r="D40" s="50">
        <f>E40+K40</f>
        <v>2958.08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f>SUM(L40:P40)</f>
        <v>2958.08</v>
      </c>
      <c r="L40" s="51">
        <v>859.31200000000001</v>
      </c>
      <c r="M40" s="51">
        <v>524.66800000000001</v>
      </c>
      <c r="N40" s="51">
        <v>524.70000000000005</v>
      </c>
      <c r="O40" s="51">
        <v>524.70000000000005</v>
      </c>
      <c r="P40" s="51">
        <v>524.70000000000005</v>
      </c>
      <c r="Q40" s="16" t="s">
        <v>9</v>
      </c>
      <c r="R40" s="17" t="s">
        <v>29</v>
      </c>
      <c r="S40" s="17" t="s">
        <v>60</v>
      </c>
      <c r="T40" s="17">
        <v>363</v>
      </c>
      <c r="U40" s="17">
        <v>363</v>
      </c>
      <c r="V40" s="17">
        <v>363</v>
      </c>
      <c r="W40" s="17">
        <v>363</v>
      </c>
      <c r="X40" s="17">
        <v>363</v>
      </c>
      <c r="AB40" s="44"/>
    </row>
    <row r="41" spans="1:28" ht="15.6" x14ac:dyDescent="0.3">
      <c r="A41" s="18" t="s">
        <v>15</v>
      </c>
      <c r="B41" s="15"/>
      <c r="C41" s="15"/>
      <c r="D41" s="49">
        <f>SUM(D39:D40)</f>
        <v>2958.08</v>
      </c>
      <c r="E41" s="49">
        <f t="shared" ref="E41:P41" si="17">SUM(E39:E40)</f>
        <v>0</v>
      </c>
      <c r="F41" s="49">
        <f t="shared" si="17"/>
        <v>0</v>
      </c>
      <c r="G41" s="49">
        <f t="shared" si="17"/>
        <v>0</v>
      </c>
      <c r="H41" s="49">
        <f t="shared" si="17"/>
        <v>0</v>
      </c>
      <c r="I41" s="49">
        <v>0</v>
      </c>
      <c r="J41" s="49">
        <v>0</v>
      </c>
      <c r="K41" s="49">
        <f>SUM(K39:K40)</f>
        <v>2958.08</v>
      </c>
      <c r="L41" s="49">
        <f t="shared" si="17"/>
        <v>859.31200000000001</v>
      </c>
      <c r="M41" s="49">
        <f t="shared" si="17"/>
        <v>524.66800000000001</v>
      </c>
      <c r="N41" s="49">
        <f t="shared" si="17"/>
        <v>524.70000000000005</v>
      </c>
      <c r="O41" s="49">
        <f t="shared" si="17"/>
        <v>524.70000000000005</v>
      </c>
      <c r="P41" s="49">
        <f t="shared" si="17"/>
        <v>524.70000000000005</v>
      </c>
      <c r="Q41" s="16"/>
      <c r="R41" s="17"/>
      <c r="S41" s="17"/>
      <c r="T41" s="17"/>
      <c r="U41" s="17"/>
      <c r="V41" s="17"/>
      <c r="W41" s="17"/>
      <c r="X41" s="17"/>
      <c r="Y41" s="24"/>
      <c r="AA41" s="24"/>
      <c r="AB41" s="44"/>
    </row>
    <row r="42" spans="1:28" ht="15.75" customHeight="1" x14ac:dyDescent="0.3">
      <c r="A42" s="18" t="s">
        <v>22</v>
      </c>
      <c r="B42" s="21"/>
      <c r="C42" s="21"/>
      <c r="D42" s="49">
        <f>D36+D41</f>
        <v>2958.08</v>
      </c>
      <c r="E42" s="49">
        <f t="shared" ref="E42:P42" si="18">E36+E41</f>
        <v>0</v>
      </c>
      <c r="F42" s="49">
        <f t="shared" si="18"/>
        <v>0</v>
      </c>
      <c r="G42" s="49">
        <f t="shared" si="18"/>
        <v>0</v>
      </c>
      <c r="H42" s="49">
        <f t="shared" si="18"/>
        <v>0</v>
      </c>
      <c r="I42" s="49">
        <v>0</v>
      </c>
      <c r="J42" s="49">
        <v>0</v>
      </c>
      <c r="K42" s="49">
        <f t="shared" si="18"/>
        <v>2958.08</v>
      </c>
      <c r="L42" s="49">
        <f t="shared" si="18"/>
        <v>859.31200000000001</v>
      </c>
      <c r="M42" s="49">
        <f t="shared" si="18"/>
        <v>524.66800000000001</v>
      </c>
      <c r="N42" s="49">
        <f t="shared" si="18"/>
        <v>524.70000000000005</v>
      </c>
      <c r="O42" s="49">
        <f t="shared" si="18"/>
        <v>524.70000000000005</v>
      </c>
      <c r="P42" s="49">
        <f t="shared" si="18"/>
        <v>524.70000000000005</v>
      </c>
      <c r="Q42" s="22"/>
      <c r="R42" s="20"/>
      <c r="S42" s="17"/>
      <c r="T42" s="20"/>
      <c r="U42" s="20"/>
      <c r="V42" s="20"/>
      <c r="W42" s="20"/>
      <c r="X42" s="20"/>
      <c r="AB42" s="44"/>
    </row>
    <row r="43" spans="1:28" ht="15.75" customHeight="1" x14ac:dyDescent="0.3">
      <c r="A43" s="81" t="s">
        <v>67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3"/>
      <c r="AB43" s="44"/>
    </row>
    <row r="44" spans="1:28" ht="15.75" customHeight="1" x14ac:dyDescent="0.3">
      <c r="A44" s="84" t="s">
        <v>33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6"/>
    </row>
    <row r="45" spans="1:28" ht="15.75" customHeight="1" x14ac:dyDescent="0.3">
      <c r="A45" s="78" t="s">
        <v>34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80"/>
    </row>
    <row r="46" spans="1:28" ht="62.4" x14ac:dyDescent="0.3">
      <c r="A46" s="61" t="s">
        <v>35</v>
      </c>
      <c r="B46" s="15" t="s">
        <v>70</v>
      </c>
      <c r="C46" s="62" t="s">
        <v>14</v>
      </c>
      <c r="D46" s="63">
        <f>E46+K46</f>
        <v>0</v>
      </c>
      <c r="E46" s="63">
        <f>SUM(F46:H46)</f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5" t="s">
        <v>9</v>
      </c>
      <c r="R46" s="66" t="s">
        <v>12</v>
      </c>
      <c r="S46" s="67" t="s">
        <v>60</v>
      </c>
      <c r="T46" s="67" t="s">
        <v>60</v>
      </c>
      <c r="U46" s="67" t="s">
        <v>60</v>
      </c>
      <c r="V46" s="67" t="s">
        <v>60</v>
      </c>
      <c r="W46" s="67" t="s">
        <v>60</v>
      </c>
      <c r="X46" s="67" t="s">
        <v>60</v>
      </c>
    </row>
    <row r="47" spans="1:28" ht="62.4" x14ac:dyDescent="0.3">
      <c r="A47" s="14" t="s">
        <v>36</v>
      </c>
      <c r="B47" s="15" t="s">
        <v>70</v>
      </c>
      <c r="C47" s="15" t="s">
        <v>14</v>
      </c>
      <c r="D47" s="50">
        <f t="shared" ref="D47:D50" si="19">E47+K47</f>
        <v>100</v>
      </c>
      <c r="E47" s="50">
        <f>SUM(F47:J47)</f>
        <v>100</v>
      </c>
      <c r="F47" s="51">
        <v>0</v>
      </c>
      <c r="G47" s="64">
        <v>0</v>
      </c>
      <c r="H47" s="64">
        <v>0</v>
      </c>
      <c r="I47" s="64">
        <v>0</v>
      </c>
      <c r="J47" s="64">
        <v>100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16" t="s">
        <v>9</v>
      </c>
      <c r="R47" s="17" t="s">
        <v>12</v>
      </c>
      <c r="S47" s="54" t="s">
        <v>60</v>
      </c>
      <c r="T47" s="54" t="s">
        <v>60</v>
      </c>
      <c r="U47" s="54" t="s">
        <v>60</v>
      </c>
      <c r="V47" s="54" t="s">
        <v>60</v>
      </c>
      <c r="W47" s="54" t="s">
        <v>60</v>
      </c>
      <c r="X47" s="54">
        <v>1</v>
      </c>
    </row>
    <row r="48" spans="1:28" ht="62.4" x14ac:dyDescent="0.3">
      <c r="A48" s="14" t="s">
        <v>37</v>
      </c>
      <c r="B48" s="15" t="s">
        <v>70</v>
      </c>
      <c r="C48" s="15" t="s">
        <v>14</v>
      </c>
      <c r="D48" s="50">
        <f t="shared" si="19"/>
        <v>0</v>
      </c>
      <c r="E48" s="50">
        <f t="shared" ref="E48:E50" si="20">SUM(F48:H48)</f>
        <v>0</v>
      </c>
      <c r="F48" s="51">
        <v>0</v>
      </c>
      <c r="G48" s="64">
        <v>0</v>
      </c>
      <c r="H48" s="64">
        <v>0</v>
      </c>
      <c r="I48" s="64">
        <v>0</v>
      </c>
      <c r="J48" s="64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16" t="s">
        <v>9</v>
      </c>
      <c r="R48" s="17" t="s">
        <v>12</v>
      </c>
      <c r="S48" s="54" t="s">
        <v>60</v>
      </c>
      <c r="T48" s="54" t="s">
        <v>60</v>
      </c>
      <c r="U48" s="54" t="s">
        <v>60</v>
      </c>
      <c r="V48" s="54" t="s">
        <v>60</v>
      </c>
      <c r="W48" s="54" t="s">
        <v>60</v>
      </c>
      <c r="X48" s="54" t="s">
        <v>60</v>
      </c>
    </row>
    <row r="49" spans="1:24" ht="62.4" x14ac:dyDescent="0.3">
      <c r="A49" s="14" t="s">
        <v>38</v>
      </c>
      <c r="B49" s="15" t="s">
        <v>70</v>
      </c>
      <c r="C49" s="15" t="s">
        <v>14</v>
      </c>
      <c r="D49" s="50">
        <f t="shared" si="19"/>
        <v>0</v>
      </c>
      <c r="E49" s="50">
        <f t="shared" si="20"/>
        <v>0</v>
      </c>
      <c r="F49" s="51">
        <v>0</v>
      </c>
      <c r="G49" s="64">
        <v>0</v>
      </c>
      <c r="H49" s="64">
        <v>0</v>
      </c>
      <c r="I49" s="64">
        <v>0</v>
      </c>
      <c r="J49" s="64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16" t="s">
        <v>9</v>
      </c>
      <c r="R49" s="17" t="s">
        <v>12</v>
      </c>
      <c r="S49" s="54" t="s">
        <v>60</v>
      </c>
      <c r="T49" s="54" t="s">
        <v>60</v>
      </c>
      <c r="U49" s="54" t="s">
        <v>60</v>
      </c>
      <c r="V49" s="54" t="s">
        <v>60</v>
      </c>
      <c r="W49" s="54" t="s">
        <v>60</v>
      </c>
      <c r="X49" s="54" t="s">
        <v>60</v>
      </c>
    </row>
    <row r="50" spans="1:24" ht="78" x14ac:dyDescent="0.3">
      <c r="A50" s="14" t="s">
        <v>39</v>
      </c>
      <c r="B50" s="15" t="s">
        <v>70</v>
      </c>
      <c r="C50" s="15" t="s">
        <v>14</v>
      </c>
      <c r="D50" s="50">
        <f t="shared" si="19"/>
        <v>0</v>
      </c>
      <c r="E50" s="50">
        <f t="shared" si="20"/>
        <v>0</v>
      </c>
      <c r="F50" s="51">
        <v>0</v>
      </c>
      <c r="G50" s="64">
        <v>0</v>
      </c>
      <c r="H50" s="64">
        <v>0</v>
      </c>
      <c r="I50" s="64">
        <v>0</v>
      </c>
      <c r="J50" s="64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16" t="s">
        <v>9</v>
      </c>
      <c r="R50" s="17" t="s">
        <v>12</v>
      </c>
      <c r="S50" s="54" t="s">
        <v>60</v>
      </c>
      <c r="T50" s="54" t="s">
        <v>60</v>
      </c>
      <c r="U50" s="54" t="s">
        <v>60</v>
      </c>
      <c r="V50" s="54" t="s">
        <v>60</v>
      </c>
      <c r="W50" s="54" t="s">
        <v>60</v>
      </c>
      <c r="X50" s="54" t="s">
        <v>60</v>
      </c>
    </row>
    <row r="51" spans="1:24" ht="15.6" x14ac:dyDescent="0.3">
      <c r="A51" s="68" t="s">
        <v>15</v>
      </c>
      <c r="B51" s="69"/>
      <c r="C51" s="69"/>
      <c r="D51" s="71">
        <f>SUM(D46:D50)</f>
        <v>100</v>
      </c>
      <c r="E51" s="71">
        <f t="shared" ref="E51:N51" si="21">SUM(E46:E50)</f>
        <v>100</v>
      </c>
      <c r="F51" s="71">
        <f t="shared" si="21"/>
        <v>0</v>
      </c>
      <c r="G51" s="71">
        <f t="shared" si="21"/>
        <v>0</v>
      </c>
      <c r="H51" s="71">
        <f t="shared" si="21"/>
        <v>0</v>
      </c>
      <c r="I51" s="71">
        <v>0</v>
      </c>
      <c r="J51" s="71">
        <f>SUM(J46:J50)</f>
        <v>100</v>
      </c>
      <c r="K51" s="71">
        <f t="shared" si="21"/>
        <v>0</v>
      </c>
      <c r="L51" s="71">
        <f t="shared" si="21"/>
        <v>0</v>
      </c>
      <c r="M51" s="71">
        <f t="shared" si="21"/>
        <v>0</v>
      </c>
      <c r="N51" s="71">
        <f t="shared" si="21"/>
        <v>0</v>
      </c>
      <c r="O51" s="71">
        <f t="shared" ref="O51:P51" si="22">SUM(O46:O50)</f>
        <v>0</v>
      </c>
      <c r="P51" s="71">
        <f t="shared" si="22"/>
        <v>0</v>
      </c>
      <c r="Q51" s="69"/>
      <c r="R51" s="69"/>
      <c r="S51" s="69"/>
      <c r="T51" s="70">
        <f>SUM(T46:T50)</f>
        <v>0</v>
      </c>
      <c r="U51" s="70">
        <f t="shared" ref="U51" si="23">SUM(U46:U50)</f>
        <v>0</v>
      </c>
      <c r="V51" s="70">
        <f t="shared" ref="V51" si="24">SUM(V46:V50)</f>
        <v>0</v>
      </c>
      <c r="W51" s="26">
        <f>SUM(W46:W50)</f>
        <v>0</v>
      </c>
      <c r="X51" s="26">
        <f>SUM(X46:X50)</f>
        <v>1</v>
      </c>
    </row>
    <row r="52" spans="1:24" ht="15" customHeight="1" x14ac:dyDescent="0.3">
      <c r="A52" s="78" t="s">
        <v>40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80"/>
    </row>
    <row r="53" spans="1:24" ht="62.4" x14ac:dyDescent="0.3">
      <c r="A53" s="61" t="s">
        <v>41</v>
      </c>
      <c r="B53" s="15" t="s">
        <v>70</v>
      </c>
      <c r="C53" s="62" t="s">
        <v>14</v>
      </c>
      <c r="D53" s="63">
        <f>E53+K53</f>
        <v>0</v>
      </c>
      <c r="E53" s="63">
        <f>SUM(F53:H53)</f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5" t="s">
        <v>9</v>
      </c>
      <c r="R53" s="66" t="s">
        <v>42</v>
      </c>
      <c r="S53" s="67" t="s">
        <v>60</v>
      </c>
      <c r="T53" s="67" t="s">
        <v>60</v>
      </c>
      <c r="U53" s="67" t="s">
        <v>60</v>
      </c>
      <c r="V53" s="67" t="s">
        <v>60</v>
      </c>
      <c r="W53" s="67" t="s">
        <v>60</v>
      </c>
      <c r="X53" s="67" t="s">
        <v>60</v>
      </c>
    </row>
    <row r="54" spans="1:24" ht="62.4" x14ac:dyDescent="0.3">
      <c r="A54" s="14" t="s">
        <v>69</v>
      </c>
      <c r="B54" s="15" t="s">
        <v>70</v>
      </c>
      <c r="C54" s="15" t="s">
        <v>14</v>
      </c>
      <c r="D54" s="50">
        <f t="shared" ref="D54:D57" si="25">E54+K54</f>
        <v>0</v>
      </c>
      <c r="E54" s="50">
        <f t="shared" ref="E54:E57" si="26">SUM(F54:H54)</f>
        <v>0</v>
      </c>
      <c r="F54" s="51">
        <v>0</v>
      </c>
      <c r="G54" s="64">
        <v>0</v>
      </c>
      <c r="H54" s="64">
        <v>0</v>
      </c>
      <c r="I54" s="64">
        <v>0</v>
      </c>
      <c r="J54" s="64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16" t="s">
        <v>9</v>
      </c>
      <c r="R54" s="17" t="s">
        <v>42</v>
      </c>
      <c r="S54" s="54" t="s">
        <v>60</v>
      </c>
      <c r="T54" s="54" t="s">
        <v>60</v>
      </c>
      <c r="U54" s="54" t="s">
        <v>60</v>
      </c>
      <c r="V54" s="54" t="s">
        <v>60</v>
      </c>
      <c r="W54" s="54" t="s">
        <v>60</v>
      </c>
      <c r="X54" s="54" t="s">
        <v>60</v>
      </c>
    </row>
    <row r="55" spans="1:24" ht="62.4" x14ac:dyDescent="0.3">
      <c r="A55" s="14" t="s">
        <v>43</v>
      </c>
      <c r="B55" s="15" t="s">
        <v>70</v>
      </c>
      <c r="C55" s="15" t="s">
        <v>14</v>
      </c>
      <c r="D55" s="50">
        <f t="shared" si="25"/>
        <v>0</v>
      </c>
      <c r="E55" s="50">
        <f t="shared" si="26"/>
        <v>0</v>
      </c>
      <c r="F55" s="51">
        <v>0</v>
      </c>
      <c r="G55" s="64">
        <v>0</v>
      </c>
      <c r="H55" s="64">
        <v>0</v>
      </c>
      <c r="I55" s="64">
        <v>0</v>
      </c>
      <c r="J55" s="64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16" t="s">
        <v>9</v>
      </c>
      <c r="R55" s="17" t="s">
        <v>42</v>
      </c>
      <c r="S55" s="54" t="s">
        <v>60</v>
      </c>
      <c r="T55" s="54" t="s">
        <v>60</v>
      </c>
      <c r="U55" s="54" t="s">
        <v>60</v>
      </c>
      <c r="V55" s="54" t="s">
        <v>60</v>
      </c>
      <c r="W55" s="54" t="s">
        <v>60</v>
      </c>
      <c r="X55" s="54" t="s">
        <v>60</v>
      </c>
    </row>
    <row r="56" spans="1:24" ht="62.4" x14ac:dyDescent="0.3">
      <c r="A56" s="14" t="s">
        <v>44</v>
      </c>
      <c r="B56" s="15" t="s">
        <v>70</v>
      </c>
      <c r="C56" s="15" t="s">
        <v>14</v>
      </c>
      <c r="D56" s="50">
        <f t="shared" si="25"/>
        <v>0</v>
      </c>
      <c r="E56" s="50">
        <f t="shared" si="26"/>
        <v>0</v>
      </c>
      <c r="F56" s="51">
        <v>0</v>
      </c>
      <c r="G56" s="64">
        <v>0</v>
      </c>
      <c r="H56" s="64">
        <v>0</v>
      </c>
      <c r="I56" s="64">
        <v>0</v>
      </c>
      <c r="J56" s="64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16" t="s">
        <v>9</v>
      </c>
      <c r="R56" s="17" t="s">
        <v>42</v>
      </c>
      <c r="S56" s="54" t="s">
        <v>60</v>
      </c>
      <c r="T56" s="54" t="s">
        <v>60</v>
      </c>
      <c r="U56" s="54" t="s">
        <v>60</v>
      </c>
      <c r="V56" s="54" t="s">
        <v>60</v>
      </c>
      <c r="W56" s="54" t="s">
        <v>60</v>
      </c>
      <c r="X56" s="54" t="s">
        <v>60</v>
      </c>
    </row>
    <row r="57" spans="1:24" ht="62.4" x14ac:dyDescent="0.3">
      <c r="A57" s="14" t="s">
        <v>45</v>
      </c>
      <c r="B57" s="15" t="s">
        <v>70</v>
      </c>
      <c r="C57" s="15" t="s">
        <v>14</v>
      </c>
      <c r="D57" s="50">
        <f t="shared" si="25"/>
        <v>0</v>
      </c>
      <c r="E57" s="50">
        <f t="shared" si="26"/>
        <v>0</v>
      </c>
      <c r="F57" s="51">
        <v>0</v>
      </c>
      <c r="G57" s="64">
        <v>0</v>
      </c>
      <c r="H57" s="64">
        <v>0</v>
      </c>
      <c r="I57" s="64">
        <v>0</v>
      </c>
      <c r="J57" s="64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16" t="s">
        <v>9</v>
      </c>
      <c r="R57" s="17" t="s">
        <v>42</v>
      </c>
      <c r="S57" s="54" t="s">
        <v>60</v>
      </c>
      <c r="T57" s="54" t="s">
        <v>60</v>
      </c>
      <c r="U57" s="54" t="s">
        <v>60</v>
      </c>
      <c r="V57" s="54" t="s">
        <v>60</v>
      </c>
      <c r="W57" s="54" t="s">
        <v>60</v>
      </c>
      <c r="X57" s="54" t="s">
        <v>60</v>
      </c>
    </row>
    <row r="58" spans="1:24" ht="15.6" x14ac:dyDescent="0.3">
      <c r="A58" s="18" t="s">
        <v>15</v>
      </c>
      <c r="B58" s="19"/>
      <c r="C58" s="19"/>
      <c r="D58" s="52">
        <f>SUM(D53:D57)</f>
        <v>0</v>
      </c>
      <c r="E58" s="52">
        <f t="shared" ref="E58:P58" si="27">SUM(E53:E57)</f>
        <v>0</v>
      </c>
      <c r="F58" s="52">
        <f t="shared" si="27"/>
        <v>0</v>
      </c>
      <c r="G58" s="52">
        <f t="shared" si="27"/>
        <v>0</v>
      </c>
      <c r="H58" s="52">
        <f t="shared" si="27"/>
        <v>0</v>
      </c>
      <c r="I58" s="72">
        <v>0</v>
      </c>
      <c r="J58" s="72">
        <v>0</v>
      </c>
      <c r="K58" s="52">
        <f t="shared" si="27"/>
        <v>0</v>
      </c>
      <c r="L58" s="52">
        <f t="shared" si="27"/>
        <v>0</v>
      </c>
      <c r="M58" s="52">
        <f t="shared" si="27"/>
        <v>0</v>
      </c>
      <c r="N58" s="52">
        <f t="shared" si="27"/>
        <v>0</v>
      </c>
      <c r="O58" s="71">
        <f t="shared" si="27"/>
        <v>0</v>
      </c>
      <c r="P58" s="71">
        <f t="shared" si="27"/>
        <v>0</v>
      </c>
      <c r="Q58" s="19"/>
      <c r="R58" s="19"/>
      <c r="S58" s="19"/>
      <c r="T58" s="26">
        <f>SUM(T53:T57)</f>
        <v>0</v>
      </c>
      <c r="U58" s="26">
        <f>SUM(U53:U57)</f>
        <v>0</v>
      </c>
      <c r="V58" s="26">
        <f>SUM(V53:V57)</f>
        <v>0</v>
      </c>
      <c r="W58" s="26">
        <f>SUM(W53:W57)</f>
        <v>0</v>
      </c>
      <c r="X58" s="26">
        <f>SUM(X53:X57)</f>
        <v>0</v>
      </c>
    </row>
    <row r="59" spans="1:24" ht="15.6" x14ac:dyDescent="0.3">
      <c r="A59" s="18" t="s">
        <v>22</v>
      </c>
      <c r="B59" s="23"/>
      <c r="C59" s="23"/>
      <c r="D59" s="52">
        <f>D58+D51</f>
        <v>100</v>
      </c>
      <c r="E59" s="52">
        <f t="shared" ref="E59:P59" si="28">E58+E51</f>
        <v>100</v>
      </c>
      <c r="F59" s="52">
        <f t="shared" si="28"/>
        <v>0</v>
      </c>
      <c r="G59" s="52">
        <f t="shared" si="28"/>
        <v>0</v>
      </c>
      <c r="H59" s="52">
        <f t="shared" si="28"/>
        <v>0</v>
      </c>
      <c r="I59" s="72">
        <v>0</v>
      </c>
      <c r="J59" s="72">
        <f>J51</f>
        <v>100</v>
      </c>
      <c r="K59" s="52">
        <f t="shared" si="28"/>
        <v>0</v>
      </c>
      <c r="L59" s="52">
        <f t="shared" si="28"/>
        <v>0</v>
      </c>
      <c r="M59" s="52">
        <f t="shared" si="28"/>
        <v>0</v>
      </c>
      <c r="N59" s="52">
        <f t="shared" si="28"/>
        <v>0</v>
      </c>
      <c r="O59" s="52">
        <f t="shared" si="28"/>
        <v>0</v>
      </c>
      <c r="P59" s="52">
        <f t="shared" si="28"/>
        <v>0</v>
      </c>
      <c r="Q59" s="23"/>
      <c r="R59" s="23"/>
      <c r="S59" s="23"/>
      <c r="T59" s="23"/>
      <c r="U59" s="23"/>
      <c r="V59" s="23"/>
      <c r="W59" s="23"/>
      <c r="X59" s="23"/>
    </row>
    <row r="60" spans="1:24" ht="21" customHeight="1" x14ac:dyDescent="0.3">
      <c r="A60" s="21" t="s">
        <v>55</v>
      </c>
      <c r="B60" s="25"/>
      <c r="C60" s="25"/>
      <c r="D60" s="53">
        <f>D31+D42+D59</f>
        <v>11357.96106</v>
      </c>
      <c r="E60" s="53">
        <f>E31+E42+E59</f>
        <v>8399.8810599999997</v>
      </c>
      <c r="F60" s="53">
        <f t="shared" ref="F60:P60" si="29">F31+F42+F59</f>
        <v>2696.4810600000001</v>
      </c>
      <c r="G60" s="53">
        <f t="shared" si="29"/>
        <v>1459.2</v>
      </c>
      <c r="H60" s="53">
        <f t="shared" si="29"/>
        <v>1459.2</v>
      </c>
      <c r="I60" s="53">
        <f t="shared" si="29"/>
        <v>1342.5</v>
      </c>
      <c r="J60" s="53">
        <f t="shared" si="29"/>
        <v>1442.5</v>
      </c>
      <c r="K60" s="53">
        <f>K31+K42+K59</f>
        <v>2958.08</v>
      </c>
      <c r="L60" s="53">
        <f t="shared" si="29"/>
        <v>859.31200000000001</v>
      </c>
      <c r="M60" s="53">
        <f t="shared" si="29"/>
        <v>524.66800000000001</v>
      </c>
      <c r="N60" s="53">
        <f t="shared" si="29"/>
        <v>524.70000000000005</v>
      </c>
      <c r="O60" s="53">
        <f t="shared" si="29"/>
        <v>524.70000000000005</v>
      </c>
      <c r="P60" s="53">
        <f t="shared" si="29"/>
        <v>524.70000000000005</v>
      </c>
      <c r="Q60" s="23"/>
      <c r="R60" s="23"/>
      <c r="S60" s="23"/>
      <c r="T60" s="23"/>
      <c r="U60" s="23"/>
      <c r="V60" s="23"/>
      <c r="W60" s="23"/>
      <c r="X60" s="23"/>
    </row>
    <row r="61" spans="1:24" x14ac:dyDescent="0.3">
      <c r="H61" s="24"/>
      <c r="I61" s="24"/>
      <c r="J61" s="24"/>
    </row>
    <row r="62" spans="1:24" x14ac:dyDescent="0.3">
      <c r="F62" s="73"/>
      <c r="G62" s="73"/>
      <c r="H62" s="73"/>
      <c r="I62" s="73"/>
      <c r="J62" s="73"/>
      <c r="K62" s="73"/>
      <c r="L62" s="73"/>
      <c r="M62" s="73"/>
    </row>
    <row r="63" spans="1:24" x14ac:dyDescent="0.3">
      <c r="F63" s="24"/>
      <c r="G63" s="73"/>
      <c r="N63" s="73"/>
    </row>
    <row r="64" spans="1:24" x14ac:dyDescent="0.3">
      <c r="F64" s="24"/>
      <c r="G64" s="73"/>
      <c r="H64" s="73"/>
      <c r="I64" s="75"/>
      <c r="M64" s="73"/>
    </row>
    <row r="65" spans="7:14" x14ac:dyDescent="0.3">
      <c r="G65" s="77"/>
      <c r="I65" s="44"/>
    </row>
    <row r="66" spans="7:14" x14ac:dyDescent="0.3">
      <c r="I66" s="44"/>
    </row>
    <row r="67" spans="7:14" x14ac:dyDescent="0.3">
      <c r="I67" s="44"/>
      <c r="M67" s="44"/>
      <c r="N67" s="44"/>
    </row>
    <row r="70" spans="7:14" x14ac:dyDescent="0.3">
      <c r="K70" s="44"/>
      <c r="L70" s="44"/>
    </row>
    <row r="71" spans="7:14" x14ac:dyDescent="0.3">
      <c r="K71" s="44"/>
      <c r="L71" s="44"/>
    </row>
    <row r="72" spans="7:14" x14ac:dyDescent="0.3">
      <c r="K72" s="44"/>
      <c r="L72" s="44"/>
    </row>
    <row r="73" spans="7:14" x14ac:dyDescent="0.3">
      <c r="K73" s="44"/>
      <c r="L73" s="44"/>
    </row>
    <row r="86" spans="12:12" x14ac:dyDescent="0.3">
      <c r="L86" s="44"/>
    </row>
    <row r="87" spans="12:12" x14ac:dyDescent="0.3">
      <c r="L87" s="44"/>
    </row>
    <row r="88" spans="12:12" x14ac:dyDescent="0.3">
      <c r="L88" s="44"/>
    </row>
    <row r="89" spans="12:12" x14ac:dyDescent="0.3">
      <c r="L89" s="44"/>
    </row>
  </sheetData>
  <mergeCells count="33">
    <mergeCell ref="Z22:AG22"/>
    <mergeCell ref="R36:S36"/>
    <mergeCell ref="A10:X10"/>
    <mergeCell ref="A13:X13"/>
    <mergeCell ref="A14:X14"/>
    <mergeCell ref="A15:X15"/>
    <mergeCell ref="A32:X32"/>
    <mergeCell ref="A33:X33"/>
    <mergeCell ref="A11:P11"/>
    <mergeCell ref="A12:P12"/>
    <mergeCell ref="S1:X1"/>
    <mergeCell ref="R2:X2"/>
    <mergeCell ref="K8:P8"/>
    <mergeCell ref="D7:P7"/>
    <mergeCell ref="D6:P6"/>
    <mergeCell ref="Q6:X6"/>
    <mergeCell ref="Q7:X7"/>
    <mergeCell ref="Q8:X8"/>
    <mergeCell ref="C3:Q3"/>
    <mergeCell ref="A4:V4"/>
    <mergeCell ref="A6:A9"/>
    <mergeCell ref="B6:B9"/>
    <mergeCell ref="C6:C9"/>
    <mergeCell ref="D8:D9"/>
    <mergeCell ref="R3:V3"/>
    <mergeCell ref="E8:J8"/>
    <mergeCell ref="A45:X45"/>
    <mergeCell ref="A52:X52"/>
    <mergeCell ref="A34:X34"/>
    <mergeCell ref="A37:X37"/>
    <mergeCell ref="A38:X38"/>
    <mergeCell ref="A43:X43"/>
    <mergeCell ref="A44:X44"/>
  </mergeCells>
  <pageMargins left="0" right="0" top="0.55118110236220474" bottom="0.35433070866141736" header="0" footer="0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Анна Сергиенко</cp:lastModifiedBy>
  <cp:lastPrinted>2017-01-17T05:12:25Z</cp:lastPrinted>
  <dcterms:created xsi:type="dcterms:W3CDTF">2014-09-09T05:56:49Z</dcterms:created>
  <dcterms:modified xsi:type="dcterms:W3CDTF">2017-01-17T05:14:36Z</dcterms:modified>
</cp:coreProperties>
</file>