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9320" windowHeight="120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J62" i="1" l="1"/>
  <c r="J54" i="1"/>
  <c r="E50" i="1"/>
  <c r="F21" i="1" l="1"/>
  <c r="K43" i="1" l="1"/>
  <c r="P44" i="1"/>
  <c r="F20" i="1"/>
  <c r="O44" i="1" l="1"/>
  <c r="E25" i="1"/>
  <c r="E24" i="1"/>
  <c r="D25" i="1"/>
  <c r="D24" i="1"/>
  <c r="F23" i="1"/>
  <c r="E23" i="1" s="1"/>
  <c r="D23" i="1" l="1"/>
  <c r="G27" i="1" l="1"/>
  <c r="H27" i="1" l="1"/>
  <c r="F27" i="1"/>
  <c r="E26" i="1"/>
  <c r="D26" i="1" s="1"/>
  <c r="P61" i="1" l="1"/>
  <c r="O61" i="1"/>
  <c r="O62" i="1" s="1"/>
  <c r="P54" i="1"/>
  <c r="P62" i="1" s="1"/>
  <c r="O54" i="1"/>
  <c r="O39" i="1"/>
  <c r="O45" i="1" s="1"/>
  <c r="P39" i="1"/>
  <c r="P45" i="1" s="1"/>
  <c r="X54" i="1" l="1"/>
  <c r="W54" i="1"/>
  <c r="X61" i="1"/>
  <c r="W61" i="1"/>
  <c r="P33" i="1"/>
  <c r="P30" i="1"/>
  <c r="P27" i="1"/>
  <c r="O33" i="1"/>
  <c r="O30" i="1"/>
  <c r="O27" i="1"/>
  <c r="I33" i="1"/>
  <c r="J33" i="1"/>
  <c r="I30" i="1"/>
  <c r="J30" i="1"/>
  <c r="J27" i="1"/>
  <c r="J34" i="1" s="1"/>
  <c r="J63" i="1" s="1"/>
  <c r="I27" i="1"/>
  <c r="I34" i="1" s="1"/>
  <c r="I63" i="1" s="1"/>
  <c r="E22" i="1"/>
  <c r="D22" i="1" l="1"/>
  <c r="O34" i="1"/>
  <c r="O63" i="1" s="1"/>
  <c r="P34" i="1"/>
  <c r="P63" i="1" s="1"/>
  <c r="N30" i="1" l="1"/>
  <c r="M30" i="1"/>
  <c r="L30" i="1"/>
  <c r="K30" i="1"/>
  <c r="H30" i="1"/>
  <c r="G30" i="1"/>
  <c r="F30" i="1"/>
  <c r="E29" i="1"/>
  <c r="E30" i="1" s="1"/>
  <c r="D29" i="1" l="1"/>
  <c r="D30" i="1" s="1"/>
  <c r="F61" i="1"/>
  <c r="G61" i="1"/>
  <c r="H61" i="1"/>
  <c r="K61" i="1"/>
  <c r="L61" i="1"/>
  <c r="M61" i="1"/>
  <c r="N61" i="1"/>
  <c r="F54" i="1"/>
  <c r="G54" i="1"/>
  <c r="H54" i="1"/>
  <c r="K54" i="1"/>
  <c r="L54" i="1"/>
  <c r="M54" i="1"/>
  <c r="M62" i="1" s="1"/>
  <c r="N54" i="1"/>
  <c r="F44" i="1"/>
  <c r="G44" i="1"/>
  <c r="H44" i="1"/>
  <c r="L44" i="1"/>
  <c r="M44" i="1"/>
  <c r="N44" i="1"/>
  <c r="K62" i="1" l="1"/>
  <c r="G62" i="1"/>
  <c r="N62" i="1"/>
  <c r="L62" i="1"/>
  <c r="H62" i="1"/>
  <c r="F62" i="1"/>
  <c r="E38" i="1"/>
  <c r="D38" i="1" s="1"/>
  <c r="K27" i="1"/>
  <c r="L27" i="1"/>
  <c r="M27" i="1"/>
  <c r="N27" i="1"/>
  <c r="E21" i="1"/>
  <c r="E20" i="1"/>
  <c r="E27" i="1" l="1"/>
  <c r="D21" i="1"/>
  <c r="E57" i="1"/>
  <c r="D57" i="1" s="1"/>
  <c r="E58" i="1"/>
  <c r="D58" i="1" s="1"/>
  <c r="E59" i="1"/>
  <c r="D59" i="1" s="1"/>
  <c r="E60" i="1"/>
  <c r="E56" i="1"/>
  <c r="D56" i="1" s="1"/>
  <c r="D50" i="1"/>
  <c r="E51" i="1"/>
  <c r="D51" i="1" s="1"/>
  <c r="E52" i="1"/>
  <c r="E53" i="1"/>
  <c r="E49" i="1"/>
  <c r="D49" i="1" s="1"/>
  <c r="E39" i="1"/>
  <c r="F39" i="1"/>
  <c r="F45" i="1" s="1"/>
  <c r="G39" i="1"/>
  <c r="G45" i="1" s="1"/>
  <c r="H39" i="1"/>
  <c r="H45" i="1" s="1"/>
  <c r="K39" i="1"/>
  <c r="L39" i="1"/>
  <c r="L45" i="1" s="1"/>
  <c r="M39" i="1"/>
  <c r="M45" i="1" s="1"/>
  <c r="N39" i="1"/>
  <c r="N45" i="1" s="1"/>
  <c r="D53" i="1" l="1"/>
  <c r="E54" i="1"/>
  <c r="D60" i="1"/>
  <c r="D61" i="1" s="1"/>
  <c r="E61" i="1"/>
  <c r="D52" i="1"/>
  <c r="E62" i="1" l="1"/>
  <c r="D54" i="1"/>
  <c r="D62" i="1" s="1"/>
  <c r="T54" i="1"/>
  <c r="V61" i="1"/>
  <c r="U61" i="1"/>
  <c r="T61" i="1"/>
  <c r="V54" i="1"/>
  <c r="U54" i="1"/>
  <c r="F33" i="1" l="1"/>
  <c r="G33" i="1"/>
  <c r="H33" i="1"/>
  <c r="H34" i="1" s="1"/>
  <c r="H63" i="1" s="1"/>
  <c r="K33" i="1"/>
  <c r="K34" i="1" s="1"/>
  <c r="L33" i="1"/>
  <c r="L34" i="1" s="1"/>
  <c r="L63" i="1" s="1"/>
  <c r="M33" i="1"/>
  <c r="M34" i="1" s="1"/>
  <c r="M63" i="1" s="1"/>
  <c r="N33" i="1"/>
  <c r="N34" i="1" s="1"/>
  <c r="N63" i="1" s="1"/>
  <c r="E32" i="1"/>
  <c r="E33" i="1" s="1"/>
  <c r="E34" i="1" s="1"/>
  <c r="G34" i="1" l="1"/>
  <c r="G63" i="1" s="1"/>
  <c r="F34" i="1"/>
  <c r="F63" i="1" s="1"/>
  <c r="D32" i="1"/>
  <c r="D33" i="1" s="1"/>
  <c r="E42" i="1"/>
  <c r="E44" i="1" s="1"/>
  <c r="E45" i="1" s="1"/>
  <c r="E63" i="1" s="1"/>
  <c r="D42" i="1" l="1"/>
  <c r="D39" i="1" l="1"/>
  <c r="D20" i="1" l="1"/>
  <c r="D27" i="1" l="1"/>
  <c r="D34" i="1" s="1"/>
  <c r="K44" i="1"/>
  <c r="K45" i="1" s="1"/>
  <c r="K63" i="1" s="1"/>
  <c r="D43" i="1"/>
  <c r="D44" i="1" s="1"/>
  <c r="D45" i="1" s="1"/>
  <c r="D63" i="1" l="1"/>
</calcChain>
</file>

<file path=xl/sharedStrings.xml><?xml version="1.0" encoding="utf-8"?>
<sst xmlns="http://schemas.openxmlformats.org/spreadsheetml/2006/main" count="287" uniqueCount="93">
  <si>
    <t>Цели, задачи, наименование  мероприятий</t>
  </si>
  <si>
    <t>Сроки</t>
  </si>
  <si>
    <t>Исполнители</t>
  </si>
  <si>
    <t>Источник финансирования</t>
  </si>
  <si>
    <t>Всего</t>
  </si>
  <si>
    <t>Показатели результативности  выполнения программы</t>
  </si>
  <si>
    <t>Наименование показателей непосредственного  (для мероприятий) и конечного (для целей и задач)</t>
  </si>
  <si>
    <t>Значение показателя за предшествующий период</t>
  </si>
  <si>
    <t xml:space="preserve">              ПЕРЕЧЕНЬ МЕРОПРИЯТИЙ</t>
  </si>
  <si>
    <t>Показатель непосредственного результата</t>
  </si>
  <si>
    <t>Бюджет МО "Ахтубинский район"</t>
  </si>
  <si>
    <t>Объемы финансирования, тыс. руб</t>
  </si>
  <si>
    <t>шт</t>
  </si>
  <si>
    <t>Цель: повышение качества и надежности предоставления коммунальных услуг населению Ахтубинского района</t>
  </si>
  <si>
    <t>Администрация МО "Ахтубинский район"</t>
  </si>
  <si>
    <t xml:space="preserve">ИТОГО: </t>
  </si>
  <si>
    <t>км</t>
  </si>
  <si>
    <t>Цель 1: улучшение условий проживания населения и устойчивое территориальное развитие района</t>
  </si>
  <si>
    <t>Мероприятие 1:  реконструкция (в объеме капитального ремонта) детской поликлиники под общежитие, расположенной по адресу: Астраханская обл. г. Ахтубинск, ул. Величко , 10</t>
  </si>
  <si>
    <t>квартир</t>
  </si>
  <si>
    <t xml:space="preserve">1. Мероприятия в области водоснабжения: </t>
  </si>
  <si>
    <t>Итого:</t>
  </si>
  <si>
    <t>Всего по подпрограмме:</t>
  </si>
  <si>
    <t>Цель 2: регулирование численности безнадзорных животных, обеспечение порядка и спокойствия населения на территории «Ахтубинского района»</t>
  </si>
  <si>
    <t>Задача 2: уменьшение общего количества безнадзорных животных на территории МО «Ахтубинский район»</t>
  </si>
  <si>
    <t xml:space="preserve">Цель: улучшение условий проживания населения и устойчивое территориальное развитие Ахтубинского района </t>
  </si>
  <si>
    <t>Мероприятие 1: Обустройство Центра временного содержания безнадзорных животных</t>
  </si>
  <si>
    <t>Мероприятие 2: Осуществление государственных полномочий в области санитарно-эпидемиологического благополучия населения</t>
  </si>
  <si>
    <t>гол.</t>
  </si>
  <si>
    <t>Задача 1: обеспечение жильем молодых специалистов</t>
  </si>
  <si>
    <t>Бюджет Астраханской области (субвенции)</t>
  </si>
  <si>
    <t xml:space="preserve"> МУНИЦИПАЛЬНОЙ ПРОГРАММЫ</t>
  </si>
  <si>
    <t>Цель: улучшение условий проживания многодетных семей, имеющих трех и более детей.</t>
  </si>
  <si>
    <t>Задача 1: разработка проектно-сметной документации по объектам  инженерной и дорожной  инфраструктуры в сельских поселениях Ахтубинского района  под жилищное строительство семьям, имеющим трех и более детей.</t>
  </si>
  <si>
    <t>Мероприятие 1: разработка проектно-сметной документации сетей электроснабжения</t>
  </si>
  <si>
    <t>Мероприятие 2: разработка проектно-сметной документации сетей водоснабжения</t>
  </si>
  <si>
    <t>Мероприятие 3: разработка проектно-сметной документации сетей газоснабжения</t>
  </si>
  <si>
    <t>Мероприятие 4: разработка проектно-сметной документации сетей водоотведения</t>
  </si>
  <si>
    <t>Мероприятие 5: разработка проектно-сметной документации для строительства автомобильных дорог</t>
  </si>
  <si>
    <t>Задача 2: обеспечение инженерной и дорожной  инфраструктурой планируемой жилой застройки для проживания многодетных семей, имеющих трех и более детей</t>
  </si>
  <si>
    <t>Мероприятие 1:  строительство сетей электроснабжения</t>
  </si>
  <si>
    <t>м</t>
  </si>
  <si>
    <t>Мероприятие 3: строительство разводящих сетей газоснабжения</t>
  </si>
  <si>
    <t>Мероприятие 4: строительство сетей водоотведения</t>
  </si>
  <si>
    <t>Мероприятие 5:  строительство автомобильных дорог</t>
  </si>
  <si>
    <t>2016 г.</t>
  </si>
  <si>
    <t>2017 г.</t>
  </si>
  <si>
    <t>2018 г.</t>
  </si>
  <si>
    <t>Реконструкция разводящих водопроводных сетей  в с.Успенка Ахтубинского района</t>
  </si>
  <si>
    <t>Ед. изм.</t>
  </si>
  <si>
    <t>Устройство водопроводных колодцев из сборного железобетона в пос. Верблюжий, Ахтубинский район, Астраханская область</t>
  </si>
  <si>
    <t>Реконструкция разводящих водопроводных сетей  в с.Пологое Займище Ахтубинского района</t>
  </si>
  <si>
    <t>Изготовление ПСД на реконструкцию разводящих водопроводных сетей в с.Капустин Яр. Ахтубинский район</t>
  </si>
  <si>
    <t>ИТОГО по программе</t>
  </si>
  <si>
    <t xml:space="preserve">2. Мероприятия в области электроснабжения: </t>
  </si>
  <si>
    <t>Техническое обслуживание объектов электроэнергетики</t>
  </si>
  <si>
    <t xml:space="preserve">3. Мероприятия в области жилищно-коммунального хозяйства: </t>
  </si>
  <si>
    <t>-</t>
  </si>
  <si>
    <t>Мероприятия, проводимые в целях обеспечения жителей сельских поселений Ахтубинского района водоснабжением</t>
  </si>
  <si>
    <t>2019 г.</t>
  </si>
  <si>
    <t>2020 г.</t>
  </si>
  <si>
    <t>«Строительство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2016-2020 годы»</t>
  </si>
  <si>
    <t xml:space="preserve">Подпрограмма «Комплексное развитие систем коммунальной инфраструктуры поселений Ахтубинского района на 2016-2020 годы» </t>
  </si>
  <si>
    <t>Подпрограмма «Строительство и реконструкция объектов капитального строительства на территории  Ахтубинского района на 2016-2020 годы»</t>
  </si>
  <si>
    <t>Подпрограмма «Строительство инженерной и дорожной инфраструктуры в сельских поселениях Ахтубинского района  под жилищное строительство семьям, имеющим трех и более детей, на период 2016-2020 годы»</t>
  </si>
  <si>
    <t>Мероприятие 2: строительство разводящих сетей водоснабжения</t>
  </si>
  <si>
    <t>2016-2020</t>
  </si>
  <si>
    <t>шт.</t>
  </si>
  <si>
    <t>Изготовление проекта планировки и проекта межевания территории размещения линейного объекта «Реконструкция разводящих водопроводных сетей  в с.Пологое Займище Ахтубинского района"</t>
  </si>
  <si>
    <t>Приобретение основных средств для выполнения полномочий в сфере водоснабжения</t>
  </si>
  <si>
    <t>%</t>
  </si>
  <si>
    <t>Задача: создание организационно-технических и нормативно-правовых мероприятий, направленных на оптимизацию, развитие и модернизацию коммунальных систем электро-, водоснабжения</t>
  </si>
  <si>
    <r>
      <t>Показатель непосредственного результата</t>
    </r>
    <r>
      <rPr>
        <sz val="10"/>
        <color theme="1"/>
        <rFont val="Times New Roman"/>
        <family val="1"/>
        <charset val="204"/>
      </rPr>
      <t xml:space="preserve"> (количество проектно-сметной документации)</t>
    </r>
  </si>
  <si>
    <r>
      <t>Показатель непосредственного результата (</t>
    </r>
    <r>
      <rPr>
        <sz val="10"/>
        <color theme="1"/>
        <rFont val="Times New Roman"/>
        <family val="1"/>
        <charset val="204"/>
      </rPr>
      <t>количество колодцев</t>
    </r>
    <r>
      <rPr>
        <sz val="12"/>
        <color theme="1"/>
        <rFont val="Times New Roman"/>
        <family val="1"/>
        <charset val="204"/>
      </rPr>
      <t>)</t>
    </r>
  </si>
  <si>
    <r>
      <t>Показатель непосредственного результата (</t>
    </r>
    <r>
      <rPr>
        <sz val="10"/>
        <color theme="1"/>
        <rFont val="Times New Roman"/>
        <family val="1"/>
        <charset val="204"/>
      </rPr>
      <t>количество мероприятий</t>
    </r>
    <r>
      <rPr>
        <sz val="12"/>
        <color theme="1"/>
        <rFont val="Times New Roman"/>
        <family val="1"/>
        <charset val="204"/>
      </rPr>
      <t>)</t>
    </r>
  </si>
  <si>
    <r>
      <t>Показатель непосредственного результата</t>
    </r>
    <r>
      <rPr>
        <sz val="10"/>
        <color theme="1"/>
        <rFont val="Times New Roman"/>
        <family val="1"/>
        <charset val="204"/>
      </rPr>
      <t xml:space="preserve"> (количество проектной документации)</t>
    </r>
  </si>
  <si>
    <t>Показатель непосредственного результата (количество жилых помещений)</t>
  </si>
  <si>
    <t>Показатель непосредственного результата (численность животных)</t>
  </si>
  <si>
    <r>
      <t>Показатель непосредственного результата (</t>
    </r>
    <r>
      <rPr>
        <sz val="10"/>
        <rFont val="Times New Roman"/>
        <family val="1"/>
        <charset val="204"/>
      </rPr>
      <t>количество Центров</t>
    </r>
    <r>
      <rPr>
        <sz val="12"/>
        <rFont val="Times New Roman"/>
        <family val="1"/>
        <charset val="204"/>
      </rPr>
      <t>)</t>
    </r>
  </si>
  <si>
    <r>
      <t xml:space="preserve">Показатель непосредственного результата </t>
    </r>
    <r>
      <rPr>
        <sz val="10"/>
        <rFont val="Times New Roman"/>
        <family val="1"/>
        <charset val="204"/>
      </rPr>
      <t>(количество проектно-сметной документации)</t>
    </r>
  </si>
  <si>
    <r>
      <t xml:space="preserve">Показатель непосредственного результата </t>
    </r>
    <r>
      <rPr>
        <sz val="10"/>
        <color theme="1"/>
        <rFont val="Times New Roman"/>
        <family val="1"/>
        <charset val="204"/>
      </rPr>
      <t>(протяженность сетей)</t>
    </r>
  </si>
  <si>
    <r>
      <t xml:space="preserve">Показатель непосредственного результата </t>
    </r>
    <r>
      <rPr>
        <sz val="10"/>
        <color theme="1"/>
        <rFont val="Times New Roman"/>
        <family val="1"/>
        <charset val="204"/>
      </rPr>
      <t>(протяженность дорог)</t>
    </r>
  </si>
  <si>
    <r>
      <t xml:space="preserve">Показатель непосредственного результата </t>
    </r>
    <r>
      <rPr>
        <sz val="10"/>
        <color theme="1"/>
        <rFont val="Times New Roman"/>
        <family val="1"/>
        <charset val="204"/>
      </rPr>
      <t>(количество объектов)</t>
    </r>
  </si>
  <si>
    <r>
      <t>Показатель непосредственного результата</t>
    </r>
    <r>
      <rPr>
        <sz val="10"/>
        <color theme="1"/>
        <rFont val="Times New Roman"/>
        <family val="1"/>
        <charset val="204"/>
      </rPr>
      <t xml:space="preserve"> (количество основных средств)</t>
    </r>
  </si>
  <si>
    <t xml:space="preserve">Проведение мероприятий,  ремонтно-восстановительных работ  в целях обеспечения бесперебойного водоснабжения населения в границах поселений </t>
  </si>
  <si>
    <t>Приложение № 2</t>
  </si>
  <si>
    <t>к постановлению администрации МО "Ахтубинский район"</t>
  </si>
  <si>
    <t>Верно:</t>
  </si>
  <si>
    <t>Задача: обеспечение устойчивого развития территории района.</t>
  </si>
  <si>
    <t>Приложение  2</t>
  </si>
  <si>
    <t>к муниципальной программе</t>
  </si>
  <si>
    <t xml:space="preserve"> </t>
  </si>
  <si>
    <t>от 22.05.2017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</si>
</sst>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#,##0.0"/>
    <numFmt numFmtId="167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/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/>
    <xf numFmtId="166" fontId="0" fillId="0" borderId="0" xfId="0" applyNumberFormat="1"/>
    <xf numFmtId="0" fontId="0" fillId="2" borderId="0" xfId="0" applyFill="1" applyAlignment="1">
      <alignment horizontal="center" wrapText="1"/>
    </xf>
    <xf numFmtId="4" fontId="6" fillId="0" borderId="0" xfId="0" applyNumberFormat="1" applyFont="1"/>
    <xf numFmtId="1" fontId="1" fillId="2" borderId="1" xfId="0" applyNumberFormat="1" applyFont="1" applyFill="1" applyBorder="1" applyAlignment="1">
      <alignment horizontal="center" vertical="center"/>
    </xf>
    <xf numFmtId="167" fontId="7" fillId="0" borderId="0" xfId="0" applyNumberFormat="1" applyFont="1"/>
    <xf numFmtId="0" fontId="1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8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2" borderId="0" xfId="0" applyFill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B1" zoomScale="75" zoomScaleNormal="75" workbookViewId="0">
      <selection activeCell="A7" sqref="A7:V7"/>
    </sheetView>
  </sheetViews>
  <sheetFormatPr defaultRowHeight="14.4" x14ac:dyDescent="0.3"/>
  <cols>
    <col min="1" max="1" width="29.109375" customWidth="1"/>
    <col min="2" max="2" width="8.109375" customWidth="1"/>
    <col min="3" max="3" width="17.33203125" customWidth="1"/>
    <col min="4" max="4" width="11.33203125" customWidth="1"/>
    <col min="5" max="5" width="11.109375" customWidth="1"/>
    <col min="6" max="6" width="11.44140625" customWidth="1"/>
    <col min="7" max="7" width="10.5546875" customWidth="1"/>
    <col min="8" max="8" width="11.44140625" customWidth="1"/>
    <col min="9" max="9" width="10.6640625" customWidth="1"/>
    <col min="10" max="10" width="10.33203125" customWidth="1"/>
    <col min="11" max="11" width="9.5546875" customWidth="1"/>
    <col min="12" max="12" width="9.88671875" customWidth="1"/>
    <col min="13" max="13" width="10.44140625" customWidth="1"/>
    <col min="14" max="14" width="11" customWidth="1"/>
    <col min="15" max="15" width="10.33203125" customWidth="1"/>
    <col min="16" max="16" width="10.44140625" customWidth="1"/>
    <col min="17" max="17" width="19.44140625" customWidth="1"/>
    <col min="18" max="18" width="7.6640625" customWidth="1"/>
    <col min="19" max="19" width="11.21875" customWidth="1"/>
    <col min="20" max="22" width="9.33203125" bestFit="1" customWidth="1"/>
    <col min="25" max="25" width="11.44140625" bestFit="1" customWidth="1"/>
    <col min="26" max="26" width="12.88671875" bestFit="1" customWidth="1"/>
    <col min="27" max="27" width="14.88671875" customWidth="1"/>
    <col min="28" max="28" width="12.88671875" bestFit="1" customWidth="1"/>
  </cols>
  <sheetData>
    <row r="1" spans="1:24" x14ac:dyDescent="0.3">
      <c r="R1" s="70" t="s">
        <v>85</v>
      </c>
      <c r="S1" s="70"/>
      <c r="T1" s="70"/>
      <c r="U1" s="70"/>
      <c r="V1" s="70"/>
      <c r="W1" s="70"/>
      <c r="X1" s="70"/>
    </row>
    <row r="2" spans="1:24" x14ac:dyDescent="0.3">
      <c r="R2" s="70" t="s">
        <v>86</v>
      </c>
      <c r="S2" s="70"/>
      <c r="T2" s="70"/>
      <c r="U2" s="70"/>
      <c r="V2" s="70"/>
      <c r="W2" s="70"/>
      <c r="X2" s="70"/>
    </row>
    <row r="3" spans="1:24" ht="15.6" x14ac:dyDescent="0.3">
      <c r="R3" s="66"/>
      <c r="S3" s="69" t="s">
        <v>92</v>
      </c>
      <c r="T3" s="69"/>
      <c r="U3" s="69"/>
      <c r="V3" s="69"/>
      <c r="W3" s="69"/>
      <c r="X3" s="69"/>
    </row>
    <row r="4" spans="1:24" x14ac:dyDescent="0.3">
      <c r="R4" s="66"/>
      <c r="S4" s="70" t="s">
        <v>89</v>
      </c>
      <c r="T4" s="70"/>
      <c r="U4" s="70"/>
      <c r="V4" s="70"/>
      <c r="W4" s="70"/>
      <c r="X4" s="70"/>
    </row>
    <row r="5" spans="1:2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 t="s">
        <v>90</v>
      </c>
      <c r="T5" s="69"/>
      <c r="U5" s="69"/>
      <c r="V5" s="69"/>
      <c r="W5" s="69"/>
      <c r="X5" s="69"/>
    </row>
    <row r="6" spans="1:24" ht="15.6" x14ac:dyDescent="0.3">
      <c r="A6" s="2"/>
      <c r="B6" s="2"/>
      <c r="C6" s="94" t="s">
        <v>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69"/>
      <c r="S6" s="69"/>
      <c r="T6" s="69"/>
      <c r="U6" s="69"/>
      <c r="V6" s="69"/>
    </row>
    <row r="7" spans="1:24" ht="15.6" x14ac:dyDescent="0.3">
      <c r="A7" s="94" t="s">
        <v>31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X7" t="s">
        <v>91</v>
      </c>
    </row>
    <row r="8" spans="1:2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7.25" customHeight="1" x14ac:dyDescent="0.3">
      <c r="A9" s="95" t="s">
        <v>0</v>
      </c>
      <c r="B9" s="98" t="s">
        <v>1</v>
      </c>
      <c r="C9" s="98" t="s">
        <v>2</v>
      </c>
      <c r="D9" s="91" t="s">
        <v>11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91" t="s">
        <v>5</v>
      </c>
      <c r="R9" s="92"/>
      <c r="S9" s="92"/>
      <c r="T9" s="92"/>
      <c r="U9" s="92"/>
      <c r="V9" s="92"/>
      <c r="W9" s="92"/>
      <c r="X9" s="93"/>
    </row>
    <row r="10" spans="1:24" ht="17.25" customHeight="1" x14ac:dyDescent="0.3">
      <c r="A10" s="96"/>
      <c r="B10" s="99"/>
      <c r="C10" s="99"/>
      <c r="D10" s="91" t="s">
        <v>3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1"/>
      <c r="R10" s="92"/>
      <c r="S10" s="92"/>
      <c r="T10" s="92"/>
      <c r="U10" s="92"/>
      <c r="V10" s="92"/>
      <c r="W10" s="92"/>
      <c r="X10" s="93"/>
    </row>
    <row r="11" spans="1:24" ht="30" customHeight="1" x14ac:dyDescent="0.3">
      <c r="A11" s="96"/>
      <c r="B11" s="99"/>
      <c r="C11" s="99"/>
      <c r="D11" s="98" t="s">
        <v>4</v>
      </c>
      <c r="E11" s="101" t="s">
        <v>10</v>
      </c>
      <c r="F11" s="102"/>
      <c r="G11" s="102"/>
      <c r="H11" s="102"/>
      <c r="I11" s="102"/>
      <c r="J11" s="103"/>
      <c r="K11" s="74" t="s">
        <v>30</v>
      </c>
      <c r="L11" s="75"/>
      <c r="M11" s="75"/>
      <c r="N11" s="75"/>
      <c r="O11" s="75"/>
      <c r="P11" s="76"/>
      <c r="Q11" s="91"/>
      <c r="R11" s="92"/>
      <c r="S11" s="92"/>
      <c r="T11" s="92"/>
      <c r="U11" s="92"/>
      <c r="V11" s="92"/>
      <c r="W11" s="92"/>
      <c r="X11" s="93"/>
    </row>
    <row r="12" spans="1:24" ht="109.2" x14ac:dyDescent="0.3">
      <c r="A12" s="97"/>
      <c r="B12" s="100"/>
      <c r="C12" s="100"/>
      <c r="D12" s="100"/>
      <c r="E12" s="9" t="s">
        <v>4</v>
      </c>
      <c r="F12" s="3" t="s">
        <v>45</v>
      </c>
      <c r="G12" s="3" t="s">
        <v>46</v>
      </c>
      <c r="H12" s="3" t="s">
        <v>47</v>
      </c>
      <c r="I12" s="3" t="s">
        <v>59</v>
      </c>
      <c r="J12" s="3" t="s">
        <v>60</v>
      </c>
      <c r="K12" s="9" t="s">
        <v>4</v>
      </c>
      <c r="L12" s="3" t="s">
        <v>45</v>
      </c>
      <c r="M12" s="3" t="s">
        <v>46</v>
      </c>
      <c r="N12" s="3" t="s">
        <v>47</v>
      </c>
      <c r="O12" s="3" t="s">
        <v>59</v>
      </c>
      <c r="P12" s="3" t="s">
        <v>60</v>
      </c>
      <c r="Q12" s="4" t="s">
        <v>6</v>
      </c>
      <c r="R12" s="4" t="s">
        <v>49</v>
      </c>
      <c r="S12" s="4" t="s">
        <v>7</v>
      </c>
      <c r="T12" s="3" t="s">
        <v>45</v>
      </c>
      <c r="U12" s="3" t="s">
        <v>46</v>
      </c>
      <c r="V12" s="3" t="s">
        <v>47</v>
      </c>
      <c r="W12" s="3" t="s">
        <v>59</v>
      </c>
      <c r="X12" s="3" t="s">
        <v>60</v>
      </c>
    </row>
    <row r="13" spans="1:24" ht="16.5" customHeight="1" x14ac:dyDescent="0.3">
      <c r="A13" s="74" t="s">
        <v>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</row>
    <row r="14" spans="1:24" ht="50.4" customHeight="1" x14ac:dyDescent="0.3">
      <c r="A14" s="89" t="s">
        <v>25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22" t="s">
        <v>9</v>
      </c>
      <c r="R14" s="23" t="s">
        <v>70</v>
      </c>
      <c r="S14" s="23" t="s">
        <v>57</v>
      </c>
      <c r="T14" s="23">
        <v>100</v>
      </c>
      <c r="U14" s="23">
        <v>100</v>
      </c>
      <c r="V14" s="23">
        <v>100</v>
      </c>
      <c r="W14" s="23">
        <v>100</v>
      </c>
      <c r="X14" s="23">
        <v>100</v>
      </c>
    </row>
    <row r="15" spans="1:24" ht="49.8" customHeight="1" x14ac:dyDescent="0.3">
      <c r="A15" s="80" t="s">
        <v>88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22" t="s">
        <v>9</v>
      </c>
      <c r="R15" s="23" t="s">
        <v>70</v>
      </c>
      <c r="S15" s="23" t="s">
        <v>57</v>
      </c>
      <c r="T15" s="23">
        <v>100</v>
      </c>
      <c r="U15" s="23">
        <v>100</v>
      </c>
      <c r="V15" s="23">
        <v>100</v>
      </c>
      <c r="W15" s="23">
        <v>100</v>
      </c>
      <c r="X15" s="23">
        <v>100</v>
      </c>
    </row>
    <row r="16" spans="1:24" ht="19.5" customHeight="1" x14ac:dyDescent="0.3">
      <c r="A16" s="77" t="s">
        <v>62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33" ht="18.75" customHeight="1" x14ac:dyDescent="0.3">
      <c r="A17" s="80" t="s">
        <v>13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33" ht="20.25" customHeight="1" x14ac:dyDescent="0.3">
      <c r="A18" s="80" t="s">
        <v>71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</row>
    <row r="19" spans="1:33" ht="33.75" customHeight="1" x14ac:dyDescent="0.3">
      <c r="A19" s="6" t="s">
        <v>20</v>
      </c>
      <c r="B19" s="4"/>
      <c r="C19" s="5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3"/>
      <c r="S19" s="3"/>
      <c r="T19" s="3"/>
      <c r="U19" s="3"/>
      <c r="V19" s="3"/>
      <c r="W19" s="3"/>
      <c r="X19" s="3"/>
    </row>
    <row r="20" spans="1:33" s="24" customFormat="1" ht="90.6" customHeight="1" x14ac:dyDescent="0.3">
      <c r="A20" s="19" t="s">
        <v>52</v>
      </c>
      <c r="B20" s="20">
        <v>2018</v>
      </c>
      <c r="C20" s="20" t="s">
        <v>14</v>
      </c>
      <c r="D20" s="35">
        <f>E20+K20</f>
        <v>0</v>
      </c>
      <c r="E20" s="36">
        <f>SUM(F20:H20)</f>
        <v>0</v>
      </c>
      <c r="F20" s="36">
        <f>1200-700-324-176</f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22" t="s">
        <v>72</v>
      </c>
      <c r="R20" s="23" t="s">
        <v>12</v>
      </c>
      <c r="S20" s="23" t="s">
        <v>57</v>
      </c>
      <c r="T20" s="23" t="s">
        <v>57</v>
      </c>
      <c r="U20" s="23" t="s">
        <v>57</v>
      </c>
      <c r="V20" s="23" t="s">
        <v>57</v>
      </c>
      <c r="W20" s="23" t="s">
        <v>57</v>
      </c>
      <c r="X20" s="23" t="s">
        <v>57</v>
      </c>
    </row>
    <row r="21" spans="1:33" s="24" customFormat="1" ht="79.5" customHeight="1" x14ac:dyDescent="0.3">
      <c r="A21" s="25" t="s">
        <v>50</v>
      </c>
      <c r="B21" s="20">
        <v>2016</v>
      </c>
      <c r="C21" s="20" t="s">
        <v>14</v>
      </c>
      <c r="D21" s="35">
        <f t="shared" ref="D21" si="0">E21+K21</f>
        <v>304.24349999999998</v>
      </c>
      <c r="E21" s="36">
        <f t="shared" ref="E21" si="1">SUM(F21:H21)</f>
        <v>304.24349999999998</v>
      </c>
      <c r="F21" s="36">
        <f>293.0235+5.32+5.9</f>
        <v>304.24349999999998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22" t="s">
        <v>73</v>
      </c>
      <c r="R21" s="23" t="s">
        <v>12</v>
      </c>
      <c r="S21" s="23" t="s">
        <v>57</v>
      </c>
      <c r="T21" s="23">
        <v>3</v>
      </c>
      <c r="U21" s="23" t="s">
        <v>57</v>
      </c>
      <c r="V21" s="23" t="s">
        <v>57</v>
      </c>
      <c r="W21" s="23" t="s">
        <v>57</v>
      </c>
      <c r="X21" s="23" t="s">
        <v>57</v>
      </c>
    </row>
    <row r="22" spans="1:33" s="24" customFormat="1" ht="83.25" customHeight="1" x14ac:dyDescent="0.3">
      <c r="A22" s="25" t="s">
        <v>58</v>
      </c>
      <c r="B22" s="20">
        <v>2016</v>
      </c>
      <c r="C22" s="20" t="s">
        <v>14</v>
      </c>
      <c r="D22" s="35">
        <f t="shared" ref="D22" si="2">E22+K22</f>
        <v>1018.4079</v>
      </c>
      <c r="E22" s="36">
        <f t="shared" ref="E22" si="3">SUM(F22:H22)</f>
        <v>1018.4079</v>
      </c>
      <c r="F22" s="36">
        <v>18.407900000000001</v>
      </c>
      <c r="G22" s="36">
        <v>1000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22" t="s">
        <v>74</v>
      </c>
      <c r="R22" s="23" t="s">
        <v>12</v>
      </c>
      <c r="S22" s="23" t="s">
        <v>57</v>
      </c>
      <c r="T22" s="23">
        <v>4</v>
      </c>
      <c r="U22" s="23">
        <v>2</v>
      </c>
      <c r="V22" s="23" t="s">
        <v>57</v>
      </c>
      <c r="W22" s="23" t="s">
        <v>57</v>
      </c>
      <c r="X22" s="23" t="s">
        <v>57</v>
      </c>
    </row>
    <row r="23" spans="1:33" s="24" customFormat="1" ht="97.2" customHeight="1" x14ac:dyDescent="0.3">
      <c r="A23" s="6" t="s">
        <v>84</v>
      </c>
      <c r="B23" s="20" t="s">
        <v>66</v>
      </c>
      <c r="C23" s="20" t="s">
        <v>14</v>
      </c>
      <c r="D23" s="35">
        <f t="shared" ref="D23" si="4">E23+K23</f>
        <v>3108.2</v>
      </c>
      <c r="E23" s="36">
        <f>SUM(F23:J23)</f>
        <v>3108.2</v>
      </c>
      <c r="F23" s="36">
        <f>506.5+800</f>
        <v>1306.5</v>
      </c>
      <c r="G23" s="36">
        <f>1459.2-1000</f>
        <v>459.20000000000005</v>
      </c>
      <c r="H23" s="36">
        <v>0</v>
      </c>
      <c r="I23" s="36">
        <v>0</v>
      </c>
      <c r="J23" s="36">
        <v>1342.5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22" t="s">
        <v>74</v>
      </c>
      <c r="R23" s="23" t="s">
        <v>12</v>
      </c>
      <c r="S23" s="23" t="s">
        <v>57</v>
      </c>
      <c r="T23" s="23">
        <v>2</v>
      </c>
      <c r="U23" s="23">
        <v>2</v>
      </c>
      <c r="V23" s="23" t="s">
        <v>57</v>
      </c>
      <c r="W23" s="23" t="s">
        <v>57</v>
      </c>
      <c r="X23" s="23">
        <v>2</v>
      </c>
    </row>
    <row r="24" spans="1:33" s="24" customFormat="1" ht="66.75" customHeight="1" x14ac:dyDescent="0.3">
      <c r="A24" s="25" t="s">
        <v>51</v>
      </c>
      <c r="B24" s="20">
        <v>2018</v>
      </c>
      <c r="C24" s="20" t="s">
        <v>14</v>
      </c>
      <c r="D24" s="35">
        <f>E24+K24</f>
        <v>1459.2</v>
      </c>
      <c r="E24" s="36">
        <f>SUM(F24:H25)</f>
        <v>1459.2</v>
      </c>
      <c r="F24" s="36">
        <v>0</v>
      </c>
      <c r="G24" s="36">
        <v>0</v>
      </c>
      <c r="H24" s="36">
        <v>1459.2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22" t="s">
        <v>80</v>
      </c>
      <c r="R24" s="23" t="s">
        <v>16</v>
      </c>
      <c r="S24" s="23" t="s">
        <v>57</v>
      </c>
      <c r="T24" s="23" t="s">
        <v>57</v>
      </c>
      <c r="U24" s="23" t="s">
        <v>57</v>
      </c>
      <c r="V24" s="27">
        <v>13.56</v>
      </c>
      <c r="W24" s="26" t="s">
        <v>57</v>
      </c>
      <c r="X24" s="26" t="s">
        <v>57</v>
      </c>
    </row>
    <row r="25" spans="1:33" s="24" customFormat="1" ht="65.25" customHeight="1" x14ac:dyDescent="0.3">
      <c r="A25" s="25" t="s">
        <v>48</v>
      </c>
      <c r="B25" s="20">
        <v>2019</v>
      </c>
      <c r="C25" s="20" t="s">
        <v>14</v>
      </c>
      <c r="D25" s="35">
        <f>E25+K25</f>
        <v>1342.5</v>
      </c>
      <c r="E25" s="36">
        <f>SUM(F25:I25)</f>
        <v>1342.5</v>
      </c>
      <c r="F25" s="36">
        <v>0</v>
      </c>
      <c r="G25" s="36">
        <v>0</v>
      </c>
      <c r="H25" s="36">
        <v>0</v>
      </c>
      <c r="I25" s="36">
        <v>1342.5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22" t="s">
        <v>80</v>
      </c>
      <c r="R25" s="23" t="s">
        <v>16</v>
      </c>
      <c r="S25" s="23" t="s">
        <v>57</v>
      </c>
      <c r="T25" s="23" t="s">
        <v>57</v>
      </c>
      <c r="U25" s="23" t="s">
        <v>57</v>
      </c>
      <c r="V25" s="23" t="s">
        <v>57</v>
      </c>
      <c r="W25" s="26">
        <v>5.8</v>
      </c>
      <c r="X25" s="26" t="s">
        <v>57</v>
      </c>
      <c r="Z25" s="71"/>
      <c r="AA25" s="71"/>
      <c r="AB25" s="71"/>
      <c r="AC25" s="71"/>
      <c r="AD25" s="71"/>
      <c r="AE25" s="71"/>
      <c r="AF25" s="71"/>
      <c r="AG25" s="71"/>
    </row>
    <row r="26" spans="1:33" s="24" customFormat="1" ht="130.19999999999999" customHeight="1" x14ac:dyDescent="0.3">
      <c r="A26" s="25" t="s">
        <v>68</v>
      </c>
      <c r="B26" s="20">
        <v>2017</v>
      </c>
      <c r="C26" s="20" t="s">
        <v>14</v>
      </c>
      <c r="D26" s="35">
        <f t="shared" ref="D26" si="5">E26+K26</f>
        <v>0</v>
      </c>
      <c r="E26" s="36">
        <f t="shared" ref="E26" si="6">SUM(F26:H26)</f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22" t="s">
        <v>75</v>
      </c>
      <c r="R26" s="23" t="s">
        <v>67</v>
      </c>
      <c r="S26" s="23" t="s">
        <v>57</v>
      </c>
      <c r="T26" s="23" t="s">
        <v>57</v>
      </c>
      <c r="U26" s="57" t="s">
        <v>57</v>
      </c>
      <c r="V26" s="23" t="s">
        <v>57</v>
      </c>
      <c r="W26" s="23" t="s">
        <v>57</v>
      </c>
      <c r="X26" s="23" t="s">
        <v>57</v>
      </c>
      <c r="Z26" s="55"/>
      <c r="AA26" s="55"/>
      <c r="AB26" s="55"/>
      <c r="AC26" s="55"/>
      <c r="AD26" s="55"/>
      <c r="AE26" s="55"/>
      <c r="AF26" s="55"/>
      <c r="AG26" s="55"/>
    </row>
    <row r="27" spans="1:33" s="24" customFormat="1" ht="21" customHeight="1" x14ac:dyDescent="0.3">
      <c r="A27" s="25" t="s">
        <v>21</v>
      </c>
      <c r="B27" s="20"/>
      <c r="C27" s="20"/>
      <c r="D27" s="35">
        <f>SUM(D20:D26)</f>
        <v>7232.5513999999994</v>
      </c>
      <c r="E27" s="35">
        <f>SUM(E20:E26)</f>
        <v>7232.5513999999994</v>
      </c>
      <c r="F27" s="35">
        <f>SUM(F20:F26)</f>
        <v>1629.1514</v>
      </c>
      <c r="G27" s="35">
        <f>SUM(G20:G26)</f>
        <v>1459.2</v>
      </c>
      <c r="H27" s="35">
        <f>SUM(H20:H26)</f>
        <v>1459.2</v>
      </c>
      <c r="I27" s="35">
        <f t="shared" ref="I27:P27" si="7">SUM(I20:I25)</f>
        <v>1342.5</v>
      </c>
      <c r="J27" s="35">
        <f t="shared" si="7"/>
        <v>1342.5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28"/>
      <c r="R27" s="29"/>
      <c r="S27" s="29"/>
      <c r="T27" s="29"/>
      <c r="U27" s="30"/>
      <c r="V27" s="30"/>
      <c r="W27" s="30"/>
      <c r="X27" s="30"/>
    </row>
    <row r="28" spans="1:33" s="24" customFormat="1" ht="31.95" customHeight="1" x14ac:dyDescent="0.3">
      <c r="A28" s="25" t="s">
        <v>54</v>
      </c>
      <c r="B28" s="20"/>
      <c r="C28" s="20"/>
      <c r="D28" s="31"/>
      <c r="E28" s="21"/>
      <c r="F28" s="21"/>
      <c r="G28" s="32"/>
      <c r="H28" s="32"/>
      <c r="I28" s="32"/>
      <c r="J28" s="32"/>
      <c r="K28" s="27"/>
      <c r="L28" s="27"/>
      <c r="M28" s="27"/>
      <c r="N28" s="27"/>
      <c r="O28" s="27"/>
      <c r="P28" s="27"/>
      <c r="Q28" s="22"/>
      <c r="R28" s="23"/>
      <c r="S28" s="23"/>
      <c r="T28" s="23"/>
      <c r="U28" s="23"/>
      <c r="V28" s="23"/>
      <c r="W28" s="23"/>
      <c r="X28" s="23"/>
    </row>
    <row r="29" spans="1:33" s="24" customFormat="1" ht="64.2" customHeight="1" x14ac:dyDescent="0.3">
      <c r="A29" s="19" t="s">
        <v>55</v>
      </c>
      <c r="B29" s="20">
        <v>2016</v>
      </c>
      <c r="C29" s="20" t="s">
        <v>14</v>
      </c>
      <c r="D29" s="35">
        <f>E29+K29</f>
        <v>141.54133999999999</v>
      </c>
      <c r="E29" s="36">
        <f t="shared" ref="E29" si="8">SUM(F29:H29)</f>
        <v>141.54133999999999</v>
      </c>
      <c r="F29" s="36">
        <v>70.770669999999996</v>
      </c>
      <c r="G29" s="36">
        <v>70.770669999999996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22" t="s">
        <v>82</v>
      </c>
      <c r="R29" s="23" t="s">
        <v>12</v>
      </c>
      <c r="S29" s="23" t="s">
        <v>57</v>
      </c>
      <c r="T29" s="23">
        <v>4</v>
      </c>
      <c r="U29" s="23">
        <v>4</v>
      </c>
      <c r="V29" s="23" t="s">
        <v>57</v>
      </c>
      <c r="W29" s="23" t="s">
        <v>57</v>
      </c>
      <c r="X29" s="23" t="s">
        <v>57</v>
      </c>
    </row>
    <row r="30" spans="1:33" s="24" customFormat="1" ht="21" customHeight="1" x14ac:dyDescent="0.3">
      <c r="A30" s="25" t="s">
        <v>21</v>
      </c>
      <c r="B30" s="20"/>
      <c r="C30" s="20"/>
      <c r="D30" s="35">
        <f>D29</f>
        <v>141.54133999999999</v>
      </c>
      <c r="E30" s="35">
        <f t="shared" ref="E30:N30" si="9">E29</f>
        <v>141.54133999999999</v>
      </c>
      <c r="F30" s="35">
        <f t="shared" si="9"/>
        <v>70.770669999999996</v>
      </c>
      <c r="G30" s="35">
        <f t="shared" si="9"/>
        <v>70.770669999999996</v>
      </c>
      <c r="H30" s="35">
        <f t="shared" si="9"/>
        <v>0</v>
      </c>
      <c r="I30" s="35">
        <f t="shared" si="9"/>
        <v>0</v>
      </c>
      <c r="J30" s="35">
        <f t="shared" si="9"/>
        <v>0</v>
      </c>
      <c r="K30" s="35">
        <f t="shared" si="9"/>
        <v>0</v>
      </c>
      <c r="L30" s="35">
        <f t="shared" si="9"/>
        <v>0</v>
      </c>
      <c r="M30" s="35">
        <f t="shared" si="9"/>
        <v>0</v>
      </c>
      <c r="N30" s="35">
        <f t="shared" si="9"/>
        <v>0</v>
      </c>
      <c r="O30" s="35">
        <f t="shared" ref="O30:P30" si="10">O29</f>
        <v>0</v>
      </c>
      <c r="P30" s="35">
        <f t="shared" si="10"/>
        <v>0</v>
      </c>
      <c r="Q30" s="28"/>
      <c r="R30" s="29"/>
      <c r="S30" s="29"/>
      <c r="T30" s="29"/>
      <c r="U30" s="30"/>
      <c r="V30" s="30"/>
      <c r="W30" s="30"/>
      <c r="X30" s="30"/>
    </row>
    <row r="31" spans="1:33" s="24" customFormat="1" ht="47.25" customHeight="1" x14ac:dyDescent="0.3">
      <c r="A31" s="25" t="s">
        <v>56</v>
      </c>
      <c r="B31" s="20"/>
      <c r="C31" s="20"/>
      <c r="D31" s="31"/>
      <c r="E31" s="21"/>
      <c r="F31" s="21"/>
      <c r="G31" s="32"/>
      <c r="H31" s="32"/>
      <c r="I31" s="32"/>
      <c r="J31" s="32"/>
      <c r="K31" s="27"/>
      <c r="L31" s="27"/>
      <c r="M31" s="27"/>
      <c r="N31" s="27"/>
      <c r="O31" s="27"/>
      <c r="P31" s="27"/>
      <c r="Q31" s="22"/>
      <c r="R31" s="23"/>
      <c r="S31" s="23"/>
      <c r="T31" s="23"/>
      <c r="U31" s="23"/>
      <c r="V31" s="23"/>
      <c r="W31" s="23"/>
      <c r="X31" s="23"/>
      <c r="Z31" s="33"/>
      <c r="AB31" s="33"/>
    </row>
    <row r="32" spans="1:33" s="24" customFormat="1" ht="72" customHeight="1" x14ac:dyDescent="0.3">
      <c r="A32" s="19" t="s">
        <v>69</v>
      </c>
      <c r="B32" s="20">
        <v>2016</v>
      </c>
      <c r="C32" s="20" t="s">
        <v>14</v>
      </c>
      <c r="D32" s="35">
        <f>E32+K32</f>
        <v>1993.11798</v>
      </c>
      <c r="E32" s="36">
        <f t="shared" ref="E32" si="11">SUM(F32:H32)</f>
        <v>1993.11798</v>
      </c>
      <c r="F32" s="36">
        <v>996.55898999999999</v>
      </c>
      <c r="G32" s="36">
        <v>996.55898999999999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22" t="s">
        <v>83</v>
      </c>
      <c r="R32" s="23" t="s">
        <v>12</v>
      </c>
      <c r="S32" s="23" t="s">
        <v>57</v>
      </c>
      <c r="T32" s="23">
        <v>3</v>
      </c>
      <c r="U32" s="23">
        <v>3</v>
      </c>
      <c r="V32" s="23" t="s">
        <v>57</v>
      </c>
      <c r="W32" s="23" t="s">
        <v>57</v>
      </c>
      <c r="X32" s="23" t="s">
        <v>57</v>
      </c>
      <c r="Z32" s="33"/>
    </row>
    <row r="33" spans="1:28" s="24" customFormat="1" ht="17.25" customHeight="1" x14ac:dyDescent="0.3">
      <c r="A33" s="25" t="s">
        <v>21</v>
      </c>
      <c r="B33" s="20"/>
      <c r="C33" s="20"/>
      <c r="D33" s="35">
        <f>D32</f>
        <v>1993.11798</v>
      </c>
      <c r="E33" s="35">
        <f t="shared" ref="E33:N33" si="12">E32</f>
        <v>1993.11798</v>
      </c>
      <c r="F33" s="35">
        <f t="shared" si="12"/>
        <v>996.55898999999999</v>
      </c>
      <c r="G33" s="35">
        <f t="shared" si="12"/>
        <v>996.55898999999999</v>
      </c>
      <c r="H33" s="35">
        <f t="shared" si="12"/>
        <v>0</v>
      </c>
      <c r="I33" s="35">
        <f t="shared" si="12"/>
        <v>0</v>
      </c>
      <c r="J33" s="35">
        <f t="shared" si="12"/>
        <v>0</v>
      </c>
      <c r="K33" s="35">
        <f t="shared" si="12"/>
        <v>0</v>
      </c>
      <c r="L33" s="35">
        <f t="shared" si="12"/>
        <v>0</v>
      </c>
      <c r="M33" s="35">
        <f t="shared" si="12"/>
        <v>0</v>
      </c>
      <c r="N33" s="35">
        <f t="shared" si="12"/>
        <v>0</v>
      </c>
      <c r="O33" s="35">
        <f t="shared" ref="O33:P33" si="13">O32</f>
        <v>0</v>
      </c>
      <c r="P33" s="35">
        <f t="shared" si="13"/>
        <v>0</v>
      </c>
      <c r="Q33" s="22"/>
      <c r="R33" s="23"/>
      <c r="S33" s="23"/>
      <c r="T33" s="23"/>
      <c r="U33" s="26"/>
      <c r="V33" s="26"/>
      <c r="W33" s="26"/>
      <c r="X33" s="26"/>
    </row>
    <row r="34" spans="1:28" ht="21" customHeight="1" x14ac:dyDescent="0.3">
      <c r="A34" s="59" t="s">
        <v>22</v>
      </c>
      <c r="B34" s="4"/>
      <c r="C34" s="5"/>
      <c r="D34" s="65">
        <f>D27+D33+D30</f>
        <v>9367.2107199999991</v>
      </c>
      <c r="E34" s="65">
        <f>E27+E33+E30</f>
        <v>9367.2107199999991</v>
      </c>
      <c r="F34" s="65">
        <f>F27+F33+F30</f>
        <v>2696.4810600000001</v>
      </c>
      <c r="G34" s="65">
        <f>G27+G33+G30</f>
        <v>2526.5296600000001</v>
      </c>
      <c r="H34" s="65">
        <f t="shared" ref="H34:N34" si="14">H27+H33</f>
        <v>1459.2</v>
      </c>
      <c r="I34" s="65">
        <f t="shared" si="14"/>
        <v>1342.5</v>
      </c>
      <c r="J34" s="65">
        <f t="shared" si="14"/>
        <v>1342.5</v>
      </c>
      <c r="K34" s="65">
        <f t="shared" si="14"/>
        <v>0</v>
      </c>
      <c r="L34" s="65">
        <f t="shared" si="14"/>
        <v>0</v>
      </c>
      <c r="M34" s="65">
        <f t="shared" si="14"/>
        <v>0</v>
      </c>
      <c r="N34" s="65">
        <f t="shared" si="14"/>
        <v>0</v>
      </c>
      <c r="O34" s="65">
        <f t="shared" ref="O34:P34" si="15">O27+O33</f>
        <v>0</v>
      </c>
      <c r="P34" s="65">
        <f t="shared" si="15"/>
        <v>0</v>
      </c>
      <c r="Q34" s="4"/>
      <c r="R34" s="3"/>
      <c r="S34" s="3"/>
      <c r="T34" s="3"/>
      <c r="U34" s="3"/>
      <c r="V34" s="3"/>
      <c r="W34" s="3"/>
      <c r="X34" s="3"/>
    </row>
    <row r="35" spans="1:28" ht="21.75" customHeight="1" x14ac:dyDescent="0.3">
      <c r="A35" s="83" t="s">
        <v>63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</row>
    <row r="36" spans="1:28" ht="18.75" customHeight="1" x14ac:dyDescent="0.3">
      <c r="A36" s="86" t="s">
        <v>17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/>
    </row>
    <row r="37" spans="1:28" ht="18" customHeight="1" x14ac:dyDescent="0.3">
      <c r="A37" s="86" t="s">
        <v>29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1:28" s="24" customFormat="1" ht="109.95" customHeight="1" x14ac:dyDescent="0.3">
      <c r="A38" s="40" t="s">
        <v>18</v>
      </c>
      <c r="B38" s="41">
        <v>2018</v>
      </c>
      <c r="C38" s="41" t="s">
        <v>14</v>
      </c>
      <c r="D38" s="42">
        <f>E38+K38</f>
        <v>0</v>
      </c>
      <c r="E38" s="43">
        <f>SUM(F38:H38)</f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4" t="s">
        <v>76</v>
      </c>
      <c r="R38" s="45" t="s">
        <v>19</v>
      </c>
      <c r="S38" s="45" t="s">
        <v>57</v>
      </c>
      <c r="T38" s="45" t="s">
        <v>57</v>
      </c>
      <c r="U38" s="45" t="s">
        <v>57</v>
      </c>
      <c r="V38" s="45" t="s">
        <v>57</v>
      </c>
      <c r="W38" s="45" t="s">
        <v>57</v>
      </c>
      <c r="X38" s="45" t="s">
        <v>57</v>
      </c>
    </row>
    <row r="39" spans="1:28" ht="18.75" customHeight="1" x14ac:dyDescent="0.3">
      <c r="A39" s="60" t="s">
        <v>15</v>
      </c>
      <c r="B39" s="11"/>
      <c r="C39" s="14"/>
      <c r="D39" s="37">
        <f>SUM(D38)</f>
        <v>0</v>
      </c>
      <c r="E39" s="37">
        <f t="shared" ref="E39:P39" si="16">SUM(E38)</f>
        <v>0</v>
      </c>
      <c r="F39" s="37">
        <f t="shared" si="16"/>
        <v>0</v>
      </c>
      <c r="G39" s="37">
        <f t="shared" si="16"/>
        <v>0</v>
      </c>
      <c r="H39" s="37">
        <f t="shared" si="16"/>
        <v>0</v>
      </c>
      <c r="I39" s="37">
        <v>0</v>
      </c>
      <c r="J39" s="37">
        <v>0</v>
      </c>
      <c r="K39" s="37">
        <f t="shared" si="16"/>
        <v>0</v>
      </c>
      <c r="L39" s="37">
        <f t="shared" si="16"/>
        <v>0</v>
      </c>
      <c r="M39" s="37">
        <f t="shared" si="16"/>
        <v>0</v>
      </c>
      <c r="N39" s="37">
        <f t="shared" si="16"/>
        <v>0</v>
      </c>
      <c r="O39" s="37">
        <f t="shared" si="16"/>
        <v>0</v>
      </c>
      <c r="P39" s="37">
        <f t="shared" si="16"/>
        <v>0</v>
      </c>
      <c r="Q39" s="12"/>
      <c r="R39" s="72"/>
      <c r="S39" s="73"/>
      <c r="T39" s="15"/>
      <c r="U39" s="13"/>
      <c r="V39" s="13"/>
      <c r="W39" s="13"/>
      <c r="X39" s="13"/>
    </row>
    <row r="40" spans="1:28" ht="18" customHeight="1" x14ac:dyDescent="0.3">
      <c r="A40" s="86" t="s">
        <v>23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</row>
    <row r="41" spans="1:28" ht="18" customHeight="1" x14ac:dyDescent="0.3">
      <c r="A41" s="86" t="s">
        <v>24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</row>
    <row r="42" spans="1:28" ht="66" customHeight="1" x14ac:dyDescent="0.3">
      <c r="A42" s="46" t="s">
        <v>26</v>
      </c>
      <c r="B42" s="47">
        <v>2020</v>
      </c>
      <c r="C42" s="47" t="s">
        <v>14</v>
      </c>
      <c r="D42" s="48">
        <f>E42+K42</f>
        <v>0</v>
      </c>
      <c r="E42" s="49">
        <f>SUM(F42:H42)</f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50" t="s">
        <v>78</v>
      </c>
      <c r="R42" s="51" t="s">
        <v>12</v>
      </c>
      <c r="S42" s="51" t="s">
        <v>57</v>
      </c>
      <c r="T42" s="51" t="s">
        <v>57</v>
      </c>
      <c r="U42" s="51" t="s">
        <v>57</v>
      </c>
      <c r="V42" s="51" t="s">
        <v>57</v>
      </c>
      <c r="W42" s="51" t="s">
        <v>57</v>
      </c>
      <c r="X42" s="51" t="s">
        <v>57</v>
      </c>
    </row>
    <row r="43" spans="1:28" ht="104.4" customHeight="1" x14ac:dyDescent="0.3">
      <c r="A43" s="12" t="s">
        <v>27</v>
      </c>
      <c r="B43" s="11" t="s">
        <v>66</v>
      </c>
      <c r="C43" s="11" t="s">
        <v>14</v>
      </c>
      <c r="D43" s="37">
        <f>E43+K43</f>
        <v>3336.7269999999999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f>SUM(L43:P43)</f>
        <v>3336.7269999999999</v>
      </c>
      <c r="L43" s="38">
        <v>859.31200000000001</v>
      </c>
      <c r="M43" s="38">
        <v>903.31500000000005</v>
      </c>
      <c r="N43" s="38">
        <v>524.70000000000005</v>
      </c>
      <c r="O43" s="38">
        <v>524.70000000000005</v>
      </c>
      <c r="P43" s="38">
        <v>524.70000000000005</v>
      </c>
      <c r="Q43" s="12" t="s">
        <v>77</v>
      </c>
      <c r="R43" s="13" t="s">
        <v>28</v>
      </c>
      <c r="S43" s="13" t="s">
        <v>57</v>
      </c>
      <c r="T43" s="13">
        <v>363</v>
      </c>
      <c r="U43" s="13">
        <v>363</v>
      </c>
      <c r="V43" s="13">
        <v>363</v>
      </c>
      <c r="W43" s="13">
        <v>363</v>
      </c>
      <c r="X43" s="13">
        <v>363</v>
      </c>
      <c r="AB43" s="34"/>
    </row>
    <row r="44" spans="1:28" ht="15.6" x14ac:dyDescent="0.3">
      <c r="A44" s="60" t="s">
        <v>15</v>
      </c>
      <c r="B44" s="11"/>
      <c r="C44" s="11"/>
      <c r="D44" s="37">
        <f>SUM(D42:D43)</f>
        <v>3336.7269999999999</v>
      </c>
      <c r="E44" s="37">
        <f t="shared" ref="E44:P44" si="17">SUM(E42:E43)</f>
        <v>0</v>
      </c>
      <c r="F44" s="37">
        <f t="shared" si="17"/>
        <v>0</v>
      </c>
      <c r="G44" s="37">
        <f t="shared" si="17"/>
        <v>0</v>
      </c>
      <c r="H44" s="37">
        <f t="shared" si="17"/>
        <v>0</v>
      </c>
      <c r="I44" s="37">
        <v>0</v>
      </c>
      <c r="J44" s="37">
        <v>0</v>
      </c>
      <c r="K44" s="37">
        <f>SUM(K42:K43)</f>
        <v>3336.7269999999999</v>
      </c>
      <c r="L44" s="37">
        <f t="shared" si="17"/>
        <v>859.31200000000001</v>
      </c>
      <c r="M44" s="37">
        <f t="shared" si="17"/>
        <v>903.31500000000005</v>
      </c>
      <c r="N44" s="37">
        <f t="shared" si="17"/>
        <v>524.70000000000005</v>
      </c>
      <c r="O44" s="37">
        <f t="shared" si="17"/>
        <v>524.70000000000005</v>
      </c>
      <c r="P44" s="37">
        <f t="shared" si="17"/>
        <v>524.70000000000005</v>
      </c>
      <c r="Q44" s="12"/>
      <c r="R44" s="13"/>
      <c r="S44" s="13"/>
      <c r="T44" s="13"/>
      <c r="U44" s="13"/>
      <c r="V44" s="13"/>
      <c r="W44" s="13"/>
      <c r="X44" s="13"/>
      <c r="Y44" s="18"/>
      <c r="AA44" s="18"/>
      <c r="AB44" s="34"/>
    </row>
    <row r="45" spans="1:28" ht="15.75" customHeight="1" x14ac:dyDescent="0.3">
      <c r="A45" s="60" t="s">
        <v>22</v>
      </c>
      <c r="B45" s="14"/>
      <c r="C45" s="14"/>
      <c r="D45" s="37">
        <f>D39+D44</f>
        <v>3336.7269999999999</v>
      </c>
      <c r="E45" s="37">
        <f t="shared" ref="E45:P45" si="18">E39+E44</f>
        <v>0</v>
      </c>
      <c r="F45" s="37">
        <f t="shared" si="18"/>
        <v>0</v>
      </c>
      <c r="G45" s="37">
        <f t="shared" si="18"/>
        <v>0</v>
      </c>
      <c r="H45" s="37">
        <f t="shared" si="18"/>
        <v>0</v>
      </c>
      <c r="I45" s="37">
        <v>0</v>
      </c>
      <c r="J45" s="37">
        <v>0</v>
      </c>
      <c r="K45" s="37">
        <f t="shared" si="18"/>
        <v>3336.7269999999999</v>
      </c>
      <c r="L45" s="37">
        <f t="shared" si="18"/>
        <v>859.31200000000001</v>
      </c>
      <c r="M45" s="37">
        <f t="shared" si="18"/>
        <v>903.31500000000005</v>
      </c>
      <c r="N45" s="37">
        <f t="shared" si="18"/>
        <v>524.70000000000005</v>
      </c>
      <c r="O45" s="37">
        <f t="shared" si="18"/>
        <v>524.70000000000005</v>
      </c>
      <c r="P45" s="37">
        <f t="shared" si="18"/>
        <v>524.70000000000005</v>
      </c>
      <c r="Q45" s="16"/>
      <c r="R45" s="13"/>
      <c r="S45" s="13"/>
      <c r="T45" s="13"/>
      <c r="U45" s="13"/>
      <c r="V45" s="13"/>
      <c r="W45" s="13"/>
      <c r="X45" s="13"/>
      <c r="AB45" s="34"/>
    </row>
    <row r="46" spans="1:28" ht="15.75" customHeight="1" x14ac:dyDescent="0.3">
      <c r="A46" s="104" t="s">
        <v>64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6"/>
      <c r="AB46" s="34"/>
    </row>
    <row r="47" spans="1:28" ht="15.75" customHeight="1" x14ac:dyDescent="0.3">
      <c r="A47" s="107" t="s">
        <v>32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9"/>
    </row>
    <row r="48" spans="1:28" ht="15.75" customHeight="1" x14ac:dyDescent="0.3">
      <c r="A48" s="86" t="s">
        <v>33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8"/>
    </row>
    <row r="49" spans="1:24" ht="86.4" x14ac:dyDescent="0.3">
      <c r="A49" s="46" t="s">
        <v>34</v>
      </c>
      <c r="B49" s="11" t="s">
        <v>66</v>
      </c>
      <c r="C49" s="47" t="s">
        <v>14</v>
      </c>
      <c r="D49" s="48">
        <f>E49+K49</f>
        <v>0</v>
      </c>
      <c r="E49" s="48">
        <f>SUM(F49:H49)</f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50" t="s">
        <v>79</v>
      </c>
      <c r="R49" s="51" t="s">
        <v>12</v>
      </c>
      <c r="S49" s="52" t="s">
        <v>57</v>
      </c>
      <c r="T49" s="52" t="s">
        <v>57</v>
      </c>
      <c r="U49" s="52" t="s">
        <v>57</v>
      </c>
      <c r="V49" s="52" t="s">
        <v>57</v>
      </c>
      <c r="W49" s="52" t="s">
        <v>57</v>
      </c>
      <c r="X49" s="52" t="s">
        <v>57</v>
      </c>
    </row>
    <row r="50" spans="1:24" ht="86.4" x14ac:dyDescent="0.3">
      <c r="A50" s="10" t="s">
        <v>35</v>
      </c>
      <c r="B50" s="11" t="s">
        <v>66</v>
      </c>
      <c r="C50" s="11" t="s">
        <v>14</v>
      </c>
      <c r="D50" s="37">
        <f t="shared" ref="D50:D53" si="19">E50+K50</f>
        <v>100</v>
      </c>
      <c r="E50" s="37">
        <f>SUM(F50:J50)</f>
        <v>100</v>
      </c>
      <c r="F50" s="38">
        <v>0</v>
      </c>
      <c r="G50" s="49">
        <v>0</v>
      </c>
      <c r="H50" s="49">
        <v>0</v>
      </c>
      <c r="I50" s="49">
        <v>0</v>
      </c>
      <c r="J50" s="49">
        <v>100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50" t="s">
        <v>79</v>
      </c>
      <c r="R50" s="13" t="s">
        <v>12</v>
      </c>
      <c r="S50" s="39" t="s">
        <v>57</v>
      </c>
      <c r="T50" s="39" t="s">
        <v>57</v>
      </c>
      <c r="U50" s="39" t="s">
        <v>57</v>
      </c>
      <c r="V50" s="39" t="s">
        <v>57</v>
      </c>
      <c r="W50" s="39" t="s">
        <v>57</v>
      </c>
      <c r="X50" s="39">
        <v>1</v>
      </c>
    </row>
    <row r="51" spans="1:24" ht="86.4" x14ac:dyDescent="0.3">
      <c r="A51" s="10" t="s">
        <v>36</v>
      </c>
      <c r="B51" s="11" t="s">
        <v>66</v>
      </c>
      <c r="C51" s="11" t="s">
        <v>14</v>
      </c>
      <c r="D51" s="37">
        <f t="shared" si="19"/>
        <v>0</v>
      </c>
      <c r="E51" s="37">
        <f t="shared" ref="E51:E53" si="20">SUM(F51:H51)</f>
        <v>0</v>
      </c>
      <c r="F51" s="38">
        <v>0</v>
      </c>
      <c r="G51" s="49">
        <v>0</v>
      </c>
      <c r="H51" s="49">
        <v>0</v>
      </c>
      <c r="I51" s="49">
        <v>0</v>
      </c>
      <c r="J51" s="49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0" t="s">
        <v>79</v>
      </c>
      <c r="R51" s="13" t="s">
        <v>12</v>
      </c>
      <c r="S51" s="39" t="s">
        <v>57</v>
      </c>
      <c r="T51" s="39" t="s">
        <v>57</v>
      </c>
      <c r="U51" s="39" t="s">
        <v>57</v>
      </c>
      <c r="V51" s="39" t="s">
        <v>57</v>
      </c>
      <c r="W51" s="39" t="s">
        <v>57</v>
      </c>
      <c r="X51" s="39" t="s">
        <v>57</v>
      </c>
    </row>
    <row r="52" spans="1:24" ht="86.4" x14ac:dyDescent="0.3">
      <c r="A52" s="10" t="s">
        <v>37</v>
      </c>
      <c r="B52" s="11" t="s">
        <v>66</v>
      </c>
      <c r="C52" s="11" t="s">
        <v>14</v>
      </c>
      <c r="D52" s="37">
        <f t="shared" si="19"/>
        <v>0</v>
      </c>
      <c r="E52" s="37">
        <f t="shared" si="20"/>
        <v>0</v>
      </c>
      <c r="F52" s="38">
        <v>0</v>
      </c>
      <c r="G52" s="49">
        <v>0</v>
      </c>
      <c r="H52" s="49">
        <v>0</v>
      </c>
      <c r="I52" s="49">
        <v>0</v>
      </c>
      <c r="J52" s="49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50" t="s">
        <v>79</v>
      </c>
      <c r="R52" s="13" t="s">
        <v>12</v>
      </c>
      <c r="S52" s="39" t="s">
        <v>57</v>
      </c>
      <c r="T52" s="39" t="s">
        <v>57</v>
      </c>
      <c r="U52" s="39" t="s">
        <v>57</v>
      </c>
      <c r="V52" s="39" t="s">
        <v>57</v>
      </c>
      <c r="W52" s="39" t="s">
        <v>57</v>
      </c>
      <c r="X52" s="39" t="s">
        <v>57</v>
      </c>
    </row>
    <row r="53" spans="1:24" ht="86.4" x14ac:dyDescent="0.3">
      <c r="A53" s="10" t="s">
        <v>38</v>
      </c>
      <c r="B53" s="11" t="s">
        <v>66</v>
      </c>
      <c r="C53" s="11" t="s">
        <v>14</v>
      </c>
      <c r="D53" s="37">
        <f t="shared" si="19"/>
        <v>0</v>
      </c>
      <c r="E53" s="37">
        <f t="shared" si="20"/>
        <v>0</v>
      </c>
      <c r="F53" s="38">
        <v>0</v>
      </c>
      <c r="G53" s="49">
        <v>0</v>
      </c>
      <c r="H53" s="49">
        <v>0</v>
      </c>
      <c r="I53" s="49">
        <v>0</v>
      </c>
      <c r="J53" s="49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50" t="s">
        <v>79</v>
      </c>
      <c r="R53" s="13" t="s">
        <v>12</v>
      </c>
      <c r="S53" s="39" t="s">
        <v>57</v>
      </c>
      <c r="T53" s="39" t="s">
        <v>57</v>
      </c>
      <c r="U53" s="39" t="s">
        <v>57</v>
      </c>
      <c r="V53" s="39" t="s">
        <v>57</v>
      </c>
      <c r="W53" s="39" t="s">
        <v>57</v>
      </c>
      <c r="X53" s="39" t="s">
        <v>57</v>
      </c>
    </row>
    <row r="54" spans="1:24" ht="15.6" x14ac:dyDescent="0.3">
      <c r="A54" s="67" t="s">
        <v>15</v>
      </c>
      <c r="B54" s="53"/>
      <c r="C54" s="53"/>
      <c r="D54" s="62">
        <f>SUM(D49:D53)</f>
        <v>100</v>
      </c>
      <c r="E54" s="62">
        <f t="shared" ref="E54:N54" si="21">SUM(E49:E53)</f>
        <v>100</v>
      </c>
      <c r="F54" s="62">
        <f t="shared" si="21"/>
        <v>0</v>
      </c>
      <c r="G54" s="62">
        <f t="shared" si="21"/>
        <v>0</v>
      </c>
      <c r="H54" s="62">
        <f t="shared" si="21"/>
        <v>0</v>
      </c>
      <c r="I54" s="62">
        <v>0</v>
      </c>
      <c r="J54" s="62">
        <f>SUM(J49:J53)</f>
        <v>100</v>
      </c>
      <c r="K54" s="62">
        <f t="shared" si="21"/>
        <v>0</v>
      </c>
      <c r="L54" s="62">
        <f t="shared" si="21"/>
        <v>0</v>
      </c>
      <c r="M54" s="62">
        <f t="shared" si="21"/>
        <v>0</v>
      </c>
      <c r="N54" s="62">
        <f t="shared" si="21"/>
        <v>0</v>
      </c>
      <c r="O54" s="62">
        <f t="shared" ref="O54:P54" si="22">SUM(O49:O53)</f>
        <v>0</v>
      </c>
      <c r="P54" s="62">
        <f t="shared" si="22"/>
        <v>0</v>
      </c>
      <c r="Q54" s="53"/>
      <c r="R54" s="53"/>
      <c r="S54" s="53"/>
      <c r="T54" s="68">
        <f>SUM(T49:T53)</f>
        <v>0</v>
      </c>
      <c r="U54" s="68">
        <f t="shared" ref="U54" si="23">SUM(U49:U53)</f>
        <v>0</v>
      </c>
      <c r="V54" s="68">
        <f t="shared" ref="V54" si="24">SUM(V49:V53)</f>
        <v>0</v>
      </c>
      <c r="W54" s="64">
        <f>SUM(W49:W53)</f>
        <v>0</v>
      </c>
      <c r="X54" s="64">
        <f>SUM(X49:X53)</f>
        <v>1</v>
      </c>
    </row>
    <row r="55" spans="1:24" ht="15" customHeight="1" x14ac:dyDescent="0.3">
      <c r="A55" s="86" t="s">
        <v>39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8"/>
    </row>
    <row r="56" spans="1:24" ht="62.4" x14ac:dyDescent="0.3">
      <c r="A56" s="46" t="s">
        <v>40</v>
      </c>
      <c r="B56" s="11" t="s">
        <v>66</v>
      </c>
      <c r="C56" s="47" t="s">
        <v>14</v>
      </c>
      <c r="D56" s="48">
        <f>E56+K56</f>
        <v>0</v>
      </c>
      <c r="E56" s="48">
        <f>SUM(F56:H56)</f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22" t="s">
        <v>80</v>
      </c>
      <c r="R56" s="51" t="s">
        <v>41</v>
      </c>
      <c r="S56" s="52" t="s">
        <v>57</v>
      </c>
      <c r="T56" s="52" t="s">
        <v>57</v>
      </c>
      <c r="U56" s="52" t="s">
        <v>57</v>
      </c>
      <c r="V56" s="52" t="s">
        <v>57</v>
      </c>
      <c r="W56" s="52" t="s">
        <v>57</v>
      </c>
      <c r="X56" s="52" t="s">
        <v>57</v>
      </c>
    </row>
    <row r="57" spans="1:24" ht="62.4" x14ac:dyDescent="0.3">
      <c r="A57" s="10" t="s">
        <v>65</v>
      </c>
      <c r="B57" s="11" t="s">
        <v>66</v>
      </c>
      <c r="C57" s="11" t="s">
        <v>14</v>
      </c>
      <c r="D57" s="37">
        <f t="shared" ref="D57:D60" si="25">E57+K57</f>
        <v>0</v>
      </c>
      <c r="E57" s="37">
        <f t="shared" ref="E57:E60" si="26">SUM(F57:H57)</f>
        <v>0</v>
      </c>
      <c r="F57" s="38">
        <v>0</v>
      </c>
      <c r="G57" s="49">
        <v>0</v>
      </c>
      <c r="H57" s="49">
        <v>0</v>
      </c>
      <c r="I57" s="49">
        <v>0</v>
      </c>
      <c r="J57" s="49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22" t="s">
        <v>80</v>
      </c>
      <c r="R57" s="13" t="s">
        <v>41</v>
      </c>
      <c r="S57" s="39" t="s">
        <v>57</v>
      </c>
      <c r="T57" s="39" t="s">
        <v>57</v>
      </c>
      <c r="U57" s="39" t="s">
        <v>57</v>
      </c>
      <c r="V57" s="39" t="s">
        <v>57</v>
      </c>
      <c r="W57" s="39" t="s">
        <v>57</v>
      </c>
      <c r="X57" s="39" t="s">
        <v>57</v>
      </c>
    </row>
    <row r="58" spans="1:24" ht="62.4" x14ac:dyDescent="0.3">
      <c r="A58" s="10" t="s">
        <v>42</v>
      </c>
      <c r="B58" s="11" t="s">
        <v>66</v>
      </c>
      <c r="C58" s="11" t="s">
        <v>14</v>
      </c>
      <c r="D58" s="37">
        <f t="shared" si="25"/>
        <v>0</v>
      </c>
      <c r="E58" s="37">
        <f t="shared" si="26"/>
        <v>0</v>
      </c>
      <c r="F58" s="38">
        <v>0</v>
      </c>
      <c r="G58" s="49">
        <v>0</v>
      </c>
      <c r="H58" s="49">
        <v>0</v>
      </c>
      <c r="I58" s="49">
        <v>0</v>
      </c>
      <c r="J58" s="49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2" t="s">
        <v>80</v>
      </c>
      <c r="R58" s="13" t="s">
        <v>41</v>
      </c>
      <c r="S58" s="39" t="s">
        <v>57</v>
      </c>
      <c r="T58" s="39" t="s">
        <v>57</v>
      </c>
      <c r="U58" s="39" t="s">
        <v>57</v>
      </c>
      <c r="V58" s="39" t="s">
        <v>57</v>
      </c>
      <c r="W58" s="39" t="s">
        <v>57</v>
      </c>
      <c r="X58" s="39" t="s">
        <v>57</v>
      </c>
    </row>
    <row r="59" spans="1:24" ht="62.4" x14ac:dyDescent="0.3">
      <c r="A59" s="10" t="s">
        <v>43</v>
      </c>
      <c r="B59" s="11" t="s">
        <v>66</v>
      </c>
      <c r="C59" s="11" t="s">
        <v>14</v>
      </c>
      <c r="D59" s="37">
        <f t="shared" si="25"/>
        <v>0</v>
      </c>
      <c r="E59" s="37">
        <f t="shared" si="26"/>
        <v>0</v>
      </c>
      <c r="F59" s="38">
        <v>0</v>
      </c>
      <c r="G59" s="49">
        <v>0</v>
      </c>
      <c r="H59" s="49">
        <v>0</v>
      </c>
      <c r="I59" s="49">
        <v>0</v>
      </c>
      <c r="J59" s="49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22" t="s">
        <v>80</v>
      </c>
      <c r="R59" s="13" t="s">
        <v>41</v>
      </c>
      <c r="S59" s="39" t="s">
        <v>57</v>
      </c>
      <c r="T59" s="39" t="s">
        <v>57</v>
      </c>
      <c r="U59" s="39" t="s">
        <v>57</v>
      </c>
      <c r="V59" s="39" t="s">
        <v>57</v>
      </c>
      <c r="W59" s="39" t="s">
        <v>57</v>
      </c>
      <c r="X59" s="39" t="s">
        <v>57</v>
      </c>
    </row>
    <row r="60" spans="1:24" ht="73.2" x14ac:dyDescent="0.3">
      <c r="A60" s="10" t="s">
        <v>44</v>
      </c>
      <c r="B60" s="11" t="s">
        <v>66</v>
      </c>
      <c r="C60" s="11" t="s">
        <v>14</v>
      </c>
      <c r="D60" s="37">
        <f t="shared" si="25"/>
        <v>0</v>
      </c>
      <c r="E60" s="37">
        <f t="shared" si="26"/>
        <v>0</v>
      </c>
      <c r="F60" s="38">
        <v>0</v>
      </c>
      <c r="G60" s="49">
        <v>0</v>
      </c>
      <c r="H60" s="49">
        <v>0</v>
      </c>
      <c r="I60" s="49">
        <v>0</v>
      </c>
      <c r="J60" s="49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22" t="s">
        <v>81</v>
      </c>
      <c r="R60" s="13" t="s">
        <v>41</v>
      </c>
      <c r="S60" s="39" t="s">
        <v>57</v>
      </c>
      <c r="T60" s="39" t="s">
        <v>57</v>
      </c>
      <c r="U60" s="39" t="s">
        <v>57</v>
      </c>
      <c r="V60" s="39" t="s">
        <v>57</v>
      </c>
      <c r="W60" s="39" t="s">
        <v>57</v>
      </c>
      <c r="X60" s="39" t="s">
        <v>57</v>
      </c>
    </row>
    <row r="61" spans="1:24" ht="15.6" x14ac:dyDescent="0.3">
      <c r="A61" s="60" t="s">
        <v>15</v>
      </c>
      <c r="B61" s="14"/>
      <c r="C61" s="14"/>
      <c r="D61" s="61">
        <f>SUM(D56:D60)</f>
        <v>0</v>
      </c>
      <c r="E61" s="61">
        <f t="shared" ref="E61:P61" si="27">SUM(E56:E60)</f>
        <v>0</v>
      </c>
      <c r="F61" s="61">
        <f t="shared" si="27"/>
        <v>0</v>
      </c>
      <c r="G61" s="61">
        <f t="shared" si="27"/>
        <v>0</v>
      </c>
      <c r="H61" s="61">
        <f t="shared" si="27"/>
        <v>0</v>
      </c>
      <c r="I61" s="49">
        <v>0</v>
      </c>
      <c r="J61" s="49">
        <v>0</v>
      </c>
      <c r="K61" s="61">
        <f t="shared" si="27"/>
        <v>0</v>
      </c>
      <c r="L61" s="61">
        <f t="shared" si="27"/>
        <v>0</v>
      </c>
      <c r="M61" s="61">
        <f t="shared" si="27"/>
        <v>0</v>
      </c>
      <c r="N61" s="61">
        <f t="shared" si="27"/>
        <v>0</v>
      </c>
      <c r="O61" s="62">
        <f t="shared" si="27"/>
        <v>0</v>
      </c>
      <c r="P61" s="62">
        <f t="shared" si="27"/>
        <v>0</v>
      </c>
      <c r="Q61" s="14"/>
      <c r="R61" s="14"/>
      <c r="S61" s="14"/>
      <c r="T61" s="64">
        <f>SUM(T56:T60)</f>
        <v>0</v>
      </c>
      <c r="U61" s="64">
        <f>SUM(U56:U60)</f>
        <v>0</v>
      </c>
      <c r="V61" s="64">
        <f>SUM(V56:V60)</f>
        <v>0</v>
      </c>
      <c r="W61" s="64">
        <f>SUM(W56:W60)</f>
        <v>0</v>
      </c>
      <c r="X61" s="64">
        <f>SUM(X56:X60)</f>
        <v>0</v>
      </c>
    </row>
    <row r="62" spans="1:24" ht="15.6" x14ac:dyDescent="0.3">
      <c r="A62" s="60" t="s">
        <v>22</v>
      </c>
      <c r="B62" s="17"/>
      <c r="C62" s="17"/>
      <c r="D62" s="61">
        <f>D61+D54</f>
        <v>100</v>
      </c>
      <c r="E62" s="61">
        <f t="shared" ref="E62:P62" si="28">E61+E54</f>
        <v>100</v>
      </c>
      <c r="F62" s="61">
        <f t="shared" si="28"/>
        <v>0</v>
      </c>
      <c r="G62" s="61">
        <f t="shared" si="28"/>
        <v>0</v>
      </c>
      <c r="H62" s="61">
        <f t="shared" si="28"/>
        <v>0</v>
      </c>
      <c r="I62" s="49">
        <v>0</v>
      </c>
      <c r="J62" s="49">
        <f>J54</f>
        <v>100</v>
      </c>
      <c r="K62" s="61">
        <f t="shared" si="28"/>
        <v>0</v>
      </c>
      <c r="L62" s="61">
        <f t="shared" si="28"/>
        <v>0</v>
      </c>
      <c r="M62" s="61">
        <f t="shared" si="28"/>
        <v>0</v>
      </c>
      <c r="N62" s="61">
        <f t="shared" si="28"/>
        <v>0</v>
      </c>
      <c r="O62" s="61">
        <f t="shared" si="28"/>
        <v>0</v>
      </c>
      <c r="P62" s="61">
        <f t="shared" si="28"/>
        <v>0</v>
      </c>
      <c r="Q62" s="17"/>
      <c r="R62" s="17"/>
      <c r="S62" s="17"/>
      <c r="T62" s="17"/>
      <c r="U62" s="17"/>
      <c r="V62" s="17"/>
      <c r="W62" s="17"/>
      <c r="X62" s="17"/>
    </row>
    <row r="63" spans="1:24" ht="21" customHeight="1" x14ac:dyDescent="0.3">
      <c r="A63" s="14" t="s">
        <v>53</v>
      </c>
      <c r="B63" s="17"/>
      <c r="C63" s="17"/>
      <c r="D63" s="63">
        <f>D34+D45+D62</f>
        <v>12803.937719999998</v>
      </c>
      <c r="E63" s="63">
        <f>E34+E45+E62</f>
        <v>9467.2107199999991</v>
      </c>
      <c r="F63" s="63">
        <f t="shared" ref="F63:P63" si="29">F34+F45+F62</f>
        <v>2696.4810600000001</v>
      </c>
      <c r="G63" s="63">
        <f t="shared" si="29"/>
        <v>2526.5296600000001</v>
      </c>
      <c r="H63" s="63">
        <f t="shared" si="29"/>
        <v>1459.2</v>
      </c>
      <c r="I63" s="63">
        <f t="shared" si="29"/>
        <v>1342.5</v>
      </c>
      <c r="J63" s="63">
        <f t="shared" si="29"/>
        <v>1442.5</v>
      </c>
      <c r="K63" s="63">
        <f>K34+K45+K62</f>
        <v>3336.7269999999999</v>
      </c>
      <c r="L63" s="63">
        <f t="shared" si="29"/>
        <v>859.31200000000001</v>
      </c>
      <c r="M63" s="63">
        <f t="shared" si="29"/>
        <v>903.31500000000005</v>
      </c>
      <c r="N63" s="63">
        <f t="shared" si="29"/>
        <v>524.70000000000005</v>
      </c>
      <c r="O63" s="63">
        <f t="shared" si="29"/>
        <v>524.70000000000005</v>
      </c>
      <c r="P63" s="63">
        <f t="shared" si="29"/>
        <v>524.70000000000005</v>
      </c>
      <c r="Q63" s="17"/>
      <c r="R63" s="17"/>
      <c r="S63" s="17"/>
      <c r="T63" s="17"/>
      <c r="U63" s="17"/>
      <c r="V63" s="17"/>
      <c r="W63" s="17"/>
      <c r="X63" s="17"/>
    </row>
    <row r="64" spans="1:24" x14ac:dyDescent="0.3">
      <c r="G64" s="54"/>
      <c r="H64" s="18"/>
      <c r="I64" s="18"/>
      <c r="J64" s="18"/>
    </row>
    <row r="65" spans="1:14" x14ac:dyDescent="0.3">
      <c r="F65" s="54"/>
      <c r="G65" s="54"/>
      <c r="H65" s="54"/>
      <c r="I65" s="54"/>
      <c r="J65" s="54"/>
      <c r="K65" s="54"/>
      <c r="L65" s="54"/>
      <c r="M65" s="54"/>
    </row>
    <row r="66" spans="1:14" ht="15.6" x14ac:dyDescent="0.3">
      <c r="A66" s="1" t="s">
        <v>87</v>
      </c>
      <c r="F66" s="18"/>
      <c r="G66" s="54"/>
      <c r="N66" s="54"/>
    </row>
    <row r="67" spans="1:14" x14ac:dyDescent="0.3">
      <c r="F67" s="18"/>
      <c r="G67" s="54"/>
      <c r="H67" s="54"/>
      <c r="I67" s="56"/>
      <c r="M67" s="54"/>
    </row>
    <row r="68" spans="1:14" x14ac:dyDescent="0.3">
      <c r="G68" s="58"/>
      <c r="I68" s="34"/>
    </row>
    <row r="69" spans="1:14" x14ac:dyDescent="0.3">
      <c r="I69" s="34"/>
    </row>
    <row r="70" spans="1:14" x14ac:dyDescent="0.3">
      <c r="I70" s="34"/>
      <c r="M70" s="34"/>
      <c r="N70" s="34"/>
    </row>
    <row r="73" spans="1:14" x14ac:dyDescent="0.3">
      <c r="K73" s="34"/>
      <c r="L73" s="34"/>
    </row>
    <row r="74" spans="1:14" x14ac:dyDescent="0.3">
      <c r="K74" s="34"/>
      <c r="L74" s="34"/>
    </row>
    <row r="75" spans="1:14" x14ac:dyDescent="0.3">
      <c r="K75" s="34"/>
      <c r="L75" s="34"/>
    </row>
    <row r="76" spans="1:14" x14ac:dyDescent="0.3">
      <c r="K76" s="34"/>
      <c r="L76" s="34"/>
    </row>
    <row r="89" spans="12:12" x14ac:dyDescent="0.3">
      <c r="L89" s="34"/>
    </row>
    <row r="90" spans="12:12" x14ac:dyDescent="0.3">
      <c r="L90" s="34"/>
    </row>
    <row r="91" spans="12:12" x14ac:dyDescent="0.3">
      <c r="L91" s="34"/>
    </row>
    <row r="92" spans="12:12" x14ac:dyDescent="0.3">
      <c r="L92" s="34"/>
    </row>
  </sheetData>
  <mergeCells count="36">
    <mergeCell ref="A48:X48"/>
    <mergeCell ref="A55:X55"/>
    <mergeCell ref="A37:X37"/>
    <mergeCell ref="A40:X40"/>
    <mergeCell ref="A41:X41"/>
    <mergeCell ref="A46:X46"/>
    <mergeCell ref="A47:X47"/>
    <mergeCell ref="C6:Q6"/>
    <mergeCell ref="A7:V7"/>
    <mergeCell ref="A9:A12"/>
    <mergeCell ref="B9:B12"/>
    <mergeCell ref="C9:C12"/>
    <mergeCell ref="D11:D12"/>
    <mergeCell ref="R6:V6"/>
    <mergeCell ref="E11:J11"/>
    <mergeCell ref="K11:P11"/>
    <mergeCell ref="D10:P10"/>
    <mergeCell ref="D9:P9"/>
    <mergeCell ref="Q9:X9"/>
    <mergeCell ref="Q10:X10"/>
    <mergeCell ref="Q11:X11"/>
    <mergeCell ref="R39:S39"/>
    <mergeCell ref="A13:X13"/>
    <mergeCell ref="A16:X16"/>
    <mergeCell ref="A17:X17"/>
    <mergeCell ref="A18:X18"/>
    <mergeCell ref="A35:X35"/>
    <mergeCell ref="A36:X36"/>
    <mergeCell ref="A14:P14"/>
    <mergeCell ref="A15:P15"/>
    <mergeCell ref="S3:X3"/>
    <mergeCell ref="S4:X4"/>
    <mergeCell ref="R1:X1"/>
    <mergeCell ref="R2:X2"/>
    <mergeCell ref="Z25:AG25"/>
    <mergeCell ref="S5:X5"/>
  </mergeCells>
  <pageMargins left="0" right="0" top="0.55118110236220474" bottom="0.35433070866141736" header="0" footer="0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Анна Реснянская</cp:lastModifiedBy>
  <cp:lastPrinted>2017-05-22T11:35:05Z</cp:lastPrinted>
  <dcterms:created xsi:type="dcterms:W3CDTF">2014-09-09T05:56:49Z</dcterms:created>
  <dcterms:modified xsi:type="dcterms:W3CDTF">2017-05-23T05:30:24Z</dcterms:modified>
</cp:coreProperties>
</file>